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ourne-grammar.lincs.sch.uk\drives\Staff\Subjects\Mathematics\Department\Website\Profile Books\"/>
    </mc:Choice>
  </mc:AlternateContent>
  <bookViews>
    <workbookView xWindow="0" yWindow="0" windowWidth="19200" windowHeight="7428"/>
  </bookViews>
  <sheets>
    <sheet name="Overview" sheetId="1" r:id="rId1"/>
    <sheet name="Areas for improvement" sheetId="2" r:id="rId2"/>
    <sheet name="Written Calculations" sheetId="9" r:id="rId3"/>
    <sheet name="Negative Numbers" sheetId="20" r:id="rId4"/>
    <sheet name="Using a Calculator" sheetId="5" r:id="rId5"/>
    <sheet name="Averages &amp; Range" sheetId="14" r:id="rId6"/>
    <sheet name="Fractions" sheetId="7" r:id="rId7"/>
    <sheet name="Algebra" sheetId="8" r:id="rId8"/>
    <sheet name="Transformations" sheetId="19" r:id="rId9"/>
    <sheet name="Ratio &amp; Proportion" sheetId="11" r:id="rId10"/>
    <sheet name="Solving Equations" sheetId="10" r:id="rId11"/>
    <sheet name="Angles" sheetId="6" r:id="rId12"/>
    <sheet name="Percentages" sheetId="12" r:id="rId13"/>
    <sheet name="Area &amp; Perimeter" sheetId="15" r:id="rId14"/>
    <sheet name="Probability" sheetId="16" r:id="rId15"/>
    <sheet name="Straight Line Graphs" sheetId="21" r:id="rId16"/>
    <sheet name="Logic" sheetId="3" r:id="rId17"/>
    <sheet name="2D &amp; 3D Shapes" sheetId="17" r:id="rId18"/>
    <sheet name="Handling Data" sheetId="18" r:id="rId19"/>
    <sheet name="Tables" sheetId="13" r:id="rId20"/>
  </sheets>
  <definedNames>
    <definedName name="TMSN">Tables!$A$2:$C$5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13" l="1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B78" i="13"/>
  <c r="AC78" i="13"/>
  <c r="H78" i="13"/>
  <c r="I78" i="13" l="1"/>
  <c r="AA78" i="13"/>
  <c r="J78" i="13"/>
  <c r="N7" i="13"/>
  <c r="O7" i="13"/>
  <c r="P7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M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M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M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M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M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M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M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M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M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M19" i="13"/>
  <c r="N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M20" i="13"/>
  <c r="N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M21" i="13"/>
  <c r="N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M22" i="13"/>
  <c r="N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M23" i="13"/>
  <c r="N23" i="13"/>
  <c r="O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M24" i="13"/>
  <c r="N24" i="13"/>
  <c r="O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M25" i="13"/>
  <c r="N25" i="13"/>
  <c r="O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M26" i="13"/>
  <c r="N26" i="13"/>
  <c r="O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M27" i="13"/>
  <c r="N27" i="13"/>
  <c r="O27" i="13"/>
  <c r="P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M28" i="13"/>
  <c r="N28" i="13"/>
  <c r="O28" i="13"/>
  <c r="P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M29" i="13"/>
  <c r="N29" i="13"/>
  <c r="O29" i="13"/>
  <c r="P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M30" i="13"/>
  <c r="N30" i="13"/>
  <c r="O30" i="13"/>
  <c r="P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M31" i="13"/>
  <c r="N31" i="13"/>
  <c r="O31" i="13"/>
  <c r="P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M32" i="13"/>
  <c r="N32" i="13"/>
  <c r="O32" i="13"/>
  <c r="P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M33" i="13"/>
  <c r="N33" i="13"/>
  <c r="O33" i="13"/>
  <c r="P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M34" i="13"/>
  <c r="N34" i="13"/>
  <c r="O34" i="13"/>
  <c r="P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M35" i="13"/>
  <c r="N35" i="13"/>
  <c r="O35" i="13"/>
  <c r="P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M36" i="13"/>
  <c r="N36" i="13"/>
  <c r="O36" i="13"/>
  <c r="P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M37" i="13"/>
  <c r="N37" i="13"/>
  <c r="O37" i="13"/>
  <c r="P37" i="13"/>
  <c r="Q37" i="13"/>
  <c r="S37" i="13"/>
  <c r="T37" i="13"/>
  <c r="U37" i="13"/>
  <c r="V37" i="13"/>
  <c r="W37" i="13"/>
  <c r="X37" i="13"/>
  <c r="Y37" i="13"/>
  <c r="Z37" i="13"/>
  <c r="AA37" i="13"/>
  <c r="AB37" i="13"/>
  <c r="AC37" i="13"/>
  <c r="M38" i="13"/>
  <c r="N38" i="13"/>
  <c r="O38" i="13"/>
  <c r="P38" i="13"/>
  <c r="Q38" i="13"/>
  <c r="S38" i="13"/>
  <c r="T38" i="13"/>
  <c r="U38" i="13"/>
  <c r="V38" i="13"/>
  <c r="W38" i="13"/>
  <c r="X38" i="13"/>
  <c r="Y38" i="13"/>
  <c r="Z38" i="13"/>
  <c r="AA38" i="13"/>
  <c r="AB38" i="13"/>
  <c r="AC38" i="13"/>
  <c r="M39" i="13"/>
  <c r="N39" i="13"/>
  <c r="O39" i="13"/>
  <c r="P39" i="13"/>
  <c r="Q39" i="13"/>
  <c r="S39" i="13"/>
  <c r="T39" i="13"/>
  <c r="U39" i="13"/>
  <c r="V39" i="13"/>
  <c r="W39" i="13"/>
  <c r="X39" i="13"/>
  <c r="Y39" i="13"/>
  <c r="Z39" i="13"/>
  <c r="AA39" i="13"/>
  <c r="AB39" i="13"/>
  <c r="AC39" i="13"/>
  <c r="M40" i="13"/>
  <c r="N40" i="13"/>
  <c r="O40" i="13"/>
  <c r="P40" i="13"/>
  <c r="Q40" i="13"/>
  <c r="S40" i="13"/>
  <c r="T40" i="13"/>
  <c r="U40" i="13"/>
  <c r="V40" i="13"/>
  <c r="W40" i="13"/>
  <c r="X40" i="13"/>
  <c r="Y40" i="13"/>
  <c r="Z40" i="13"/>
  <c r="AA40" i="13"/>
  <c r="AB40" i="13"/>
  <c r="AC40" i="13"/>
  <c r="M41" i="13"/>
  <c r="N41" i="13"/>
  <c r="O41" i="13"/>
  <c r="P41" i="13"/>
  <c r="Q41" i="13"/>
  <c r="S41" i="13"/>
  <c r="T41" i="13"/>
  <c r="U41" i="13"/>
  <c r="V41" i="13"/>
  <c r="W41" i="13"/>
  <c r="X41" i="13"/>
  <c r="Y41" i="13"/>
  <c r="Z41" i="13"/>
  <c r="AA41" i="13"/>
  <c r="AB41" i="13"/>
  <c r="AC41" i="13"/>
  <c r="M42" i="13"/>
  <c r="N42" i="13"/>
  <c r="O42" i="13"/>
  <c r="P42" i="13"/>
  <c r="Q42" i="13"/>
  <c r="R42" i="13"/>
  <c r="T42" i="13"/>
  <c r="U42" i="13"/>
  <c r="V42" i="13"/>
  <c r="W42" i="13"/>
  <c r="X42" i="13"/>
  <c r="Y42" i="13"/>
  <c r="Z42" i="13"/>
  <c r="AA42" i="13"/>
  <c r="AB42" i="13"/>
  <c r="AC42" i="13"/>
  <c r="M43" i="13"/>
  <c r="N43" i="13"/>
  <c r="O43" i="13"/>
  <c r="P43" i="13"/>
  <c r="Q43" i="13"/>
  <c r="R43" i="13"/>
  <c r="T43" i="13"/>
  <c r="U43" i="13"/>
  <c r="V43" i="13"/>
  <c r="W43" i="13"/>
  <c r="X43" i="13"/>
  <c r="Y43" i="13"/>
  <c r="Z43" i="13"/>
  <c r="AA43" i="13"/>
  <c r="AB43" i="13"/>
  <c r="AC43" i="13"/>
  <c r="M44" i="13"/>
  <c r="N44" i="13"/>
  <c r="O44" i="13"/>
  <c r="P44" i="13"/>
  <c r="Q44" i="13"/>
  <c r="R44" i="13"/>
  <c r="S44" i="13"/>
  <c r="U44" i="13"/>
  <c r="V44" i="13"/>
  <c r="W44" i="13"/>
  <c r="X44" i="13"/>
  <c r="Y44" i="13"/>
  <c r="Z44" i="13"/>
  <c r="AA44" i="13"/>
  <c r="AB44" i="13"/>
  <c r="AC44" i="13"/>
  <c r="M45" i="13"/>
  <c r="N45" i="13"/>
  <c r="O45" i="13"/>
  <c r="P45" i="13"/>
  <c r="Q45" i="13"/>
  <c r="R45" i="13"/>
  <c r="S45" i="13"/>
  <c r="U45" i="13"/>
  <c r="V45" i="13"/>
  <c r="W45" i="13"/>
  <c r="X45" i="13"/>
  <c r="Y45" i="13"/>
  <c r="Z45" i="13"/>
  <c r="AA45" i="13"/>
  <c r="AB45" i="13"/>
  <c r="AC45" i="13"/>
  <c r="M46" i="13"/>
  <c r="N46" i="13"/>
  <c r="O46" i="13"/>
  <c r="P46" i="13"/>
  <c r="Q46" i="13"/>
  <c r="R46" i="13"/>
  <c r="S46" i="13"/>
  <c r="U46" i="13"/>
  <c r="V46" i="13"/>
  <c r="W46" i="13"/>
  <c r="X46" i="13"/>
  <c r="Y46" i="13"/>
  <c r="Z46" i="13"/>
  <c r="AA46" i="13"/>
  <c r="AB46" i="13"/>
  <c r="AC46" i="13"/>
  <c r="M47" i="13"/>
  <c r="N47" i="13"/>
  <c r="O47" i="13"/>
  <c r="P47" i="13"/>
  <c r="Q47" i="13"/>
  <c r="R47" i="13"/>
  <c r="S47" i="13"/>
  <c r="U47" i="13"/>
  <c r="V47" i="13"/>
  <c r="W47" i="13"/>
  <c r="X47" i="13"/>
  <c r="Y47" i="13"/>
  <c r="Z47" i="13"/>
  <c r="AA47" i="13"/>
  <c r="AB47" i="13"/>
  <c r="AC47" i="13"/>
  <c r="M48" i="13"/>
  <c r="N48" i="13"/>
  <c r="O48" i="13"/>
  <c r="P48" i="13"/>
  <c r="Q48" i="13"/>
  <c r="R48" i="13"/>
  <c r="S48" i="13"/>
  <c r="U48" i="13"/>
  <c r="V48" i="13"/>
  <c r="W48" i="13"/>
  <c r="X48" i="13"/>
  <c r="Y48" i="13"/>
  <c r="Z48" i="13"/>
  <c r="AA48" i="13"/>
  <c r="AB48" i="13"/>
  <c r="AC48" i="13"/>
  <c r="M49" i="13"/>
  <c r="N49" i="13"/>
  <c r="O49" i="13"/>
  <c r="P49" i="13"/>
  <c r="Q49" i="13"/>
  <c r="R49" i="13"/>
  <c r="S49" i="13"/>
  <c r="U49" i="13"/>
  <c r="V49" i="13"/>
  <c r="W49" i="13"/>
  <c r="X49" i="13"/>
  <c r="Y49" i="13"/>
  <c r="Z49" i="13"/>
  <c r="AA49" i="13"/>
  <c r="AB49" i="13"/>
  <c r="AC49" i="13"/>
  <c r="M50" i="13"/>
  <c r="N50" i="13"/>
  <c r="O50" i="13"/>
  <c r="P50" i="13"/>
  <c r="Q50" i="13"/>
  <c r="R50" i="13"/>
  <c r="S50" i="13"/>
  <c r="U50" i="13"/>
  <c r="V50" i="13"/>
  <c r="W50" i="13"/>
  <c r="X50" i="13"/>
  <c r="Y50" i="13"/>
  <c r="Z50" i="13"/>
  <c r="AA50" i="13"/>
  <c r="AB50" i="13"/>
  <c r="AC50" i="13"/>
  <c r="M51" i="13"/>
  <c r="N51" i="13"/>
  <c r="O51" i="13"/>
  <c r="P51" i="13"/>
  <c r="Q51" i="13"/>
  <c r="R51" i="13"/>
  <c r="S51" i="13"/>
  <c r="T51" i="13"/>
  <c r="V51" i="13"/>
  <c r="W51" i="13"/>
  <c r="X51" i="13"/>
  <c r="Y51" i="13"/>
  <c r="Z51" i="13"/>
  <c r="AA51" i="13"/>
  <c r="AB51" i="13"/>
  <c r="AC51" i="13"/>
  <c r="M52" i="13"/>
  <c r="N52" i="13"/>
  <c r="O52" i="13"/>
  <c r="P52" i="13"/>
  <c r="Q52" i="13"/>
  <c r="R52" i="13"/>
  <c r="S52" i="13"/>
  <c r="T52" i="13"/>
  <c r="V52" i="13"/>
  <c r="W52" i="13"/>
  <c r="X52" i="13"/>
  <c r="Y52" i="13"/>
  <c r="Z52" i="13"/>
  <c r="AA52" i="13"/>
  <c r="AB52" i="13"/>
  <c r="AC52" i="13"/>
  <c r="M53" i="13"/>
  <c r="N53" i="13"/>
  <c r="O53" i="13"/>
  <c r="P53" i="13"/>
  <c r="Q53" i="13"/>
  <c r="R53" i="13"/>
  <c r="S53" i="13"/>
  <c r="T53" i="13"/>
  <c r="V53" i="13"/>
  <c r="W53" i="13"/>
  <c r="X53" i="13"/>
  <c r="Y53" i="13"/>
  <c r="Z53" i="13"/>
  <c r="AA53" i="13"/>
  <c r="AB53" i="13"/>
  <c r="AC53" i="13"/>
  <c r="M54" i="13"/>
  <c r="N54" i="13"/>
  <c r="O54" i="13"/>
  <c r="P54" i="13"/>
  <c r="Q54" i="13"/>
  <c r="R54" i="13"/>
  <c r="S54" i="13"/>
  <c r="T54" i="13"/>
  <c r="U54" i="13"/>
  <c r="W54" i="13"/>
  <c r="X54" i="13"/>
  <c r="Y54" i="13"/>
  <c r="Z54" i="13"/>
  <c r="AA54" i="13"/>
  <c r="AB54" i="13"/>
  <c r="AC54" i="13"/>
  <c r="M55" i="13"/>
  <c r="N55" i="13"/>
  <c r="O55" i="13"/>
  <c r="P55" i="13"/>
  <c r="Q55" i="13"/>
  <c r="R55" i="13"/>
  <c r="S55" i="13"/>
  <c r="T55" i="13"/>
  <c r="U55" i="13"/>
  <c r="W55" i="13"/>
  <c r="X55" i="13"/>
  <c r="Y55" i="13"/>
  <c r="Z55" i="13"/>
  <c r="AA55" i="13"/>
  <c r="AB55" i="13"/>
  <c r="AC55" i="13"/>
  <c r="M56" i="13"/>
  <c r="N56" i="13"/>
  <c r="O56" i="13"/>
  <c r="P56" i="13"/>
  <c r="Q56" i="13"/>
  <c r="R56" i="13"/>
  <c r="S56" i="13"/>
  <c r="T56" i="13"/>
  <c r="U56" i="13"/>
  <c r="W56" i="13"/>
  <c r="X56" i="13"/>
  <c r="Y56" i="13"/>
  <c r="Z56" i="13"/>
  <c r="AA56" i="13"/>
  <c r="AB56" i="13"/>
  <c r="AC56" i="13"/>
  <c r="M57" i="13"/>
  <c r="N57" i="13"/>
  <c r="O57" i="13"/>
  <c r="P57" i="13"/>
  <c r="Q57" i="13"/>
  <c r="R57" i="13"/>
  <c r="S57" i="13"/>
  <c r="T57" i="13"/>
  <c r="U57" i="13"/>
  <c r="W57" i="13"/>
  <c r="X57" i="13"/>
  <c r="Y57" i="13"/>
  <c r="Z57" i="13"/>
  <c r="AA57" i="13"/>
  <c r="AB57" i="13"/>
  <c r="AC57" i="13"/>
  <c r="M58" i="13"/>
  <c r="N58" i="13"/>
  <c r="O58" i="13"/>
  <c r="P58" i="13"/>
  <c r="Q58" i="13"/>
  <c r="R58" i="13"/>
  <c r="S58" i="13"/>
  <c r="T58" i="13"/>
  <c r="U58" i="13"/>
  <c r="W58" i="13"/>
  <c r="X58" i="13"/>
  <c r="Y58" i="13"/>
  <c r="Z58" i="13"/>
  <c r="AA58" i="13"/>
  <c r="AB58" i="13"/>
  <c r="AC58" i="13"/>
  <c r="M59" i="13"/>
  <c r="N59" i="13"/>
  <c r="O59" i="13"/>
  <c r="P59" i="13"/>
  <c r="Q59" i="13"/>
  <c r="R59" i="13"/>
  <c r="S59" i="13"/>
  <c r="T59" i="13"/>
  <c r="U59" i="13"/>
  <c r="V59" i="13"/>
  <c r="X59" i="13"/>
  <c r="Y59" i="13"/>
  <c r="Z59" i="13"/>
  <c r="AA59" i="13"/>
  <c r="AB59" i="13"/>
  <c r="AC59" i="13"/>
  <c r="M60" i="13"/>
  <c r="N60" i="13"/>
  <c r="O60" i="13"/>
  <c r="P60" i="13"/>
  <c r="Q60" i="13"/>
  <c r="R60" i="13"/>
  <c r="S60" i="13"/>
  <c r="T60" i="13"/>
  <c r="U60" i="13"/>
  <c r="V60" i="13"/>
  <c r="X60" i="13"/>
  <c r="Y60" i="13"/>
  <c r="Z60" i="13"/>
  <c r="AA60" i="13"/>
  <c r="AB60" i="13"/>
  <c r="AC60" i="13"/>
  <c r="M61" i="13"/>
  <c r="N61" i="13"/>
  <c r="O61" i="13"/>
  <c r="P61" i="13"/>
  <c r="Q61" i="13"/>
  <c r="R61" i="13"/>
  <c r="S61" i="13"/>
  <c r="T61" i="13"/>
  <c r="U61" i="13"/>
  <c r="V61" i="13"/>
  <c r="X61" i="13"/>
  <c r="Y61" i="13"/>
  <c r="Z61" i="13"/>
  <c r="AA61" i="13"/>
  <c r="AB61" i="13"/>
  <c r="AC61" i="13"/>
  <c r="M62" i="13"/>
  <c r="N62" i="13"/>
  <c r="O62" i="13"/>
  <c r="P62" i="13"/>
  <c r="Q62" i="13"/>
  <c r="R62" i="13"/>
  <c r="S62" i="13"/>
  <c r="T62" i="13"/>
  <c r="U62" i="13"/>
  <c r="V62" i="13"/>
  <c r="W62" i="13"/>
  <c r="Y62" i="13"/>
  <c r="Z62" i="13"/>
  <c r="AA62" i="13"/>
  <c r="AB62" i="13"/>
  <c r="AC62" i="13"/>
  <c r="M63" i="13"/>
  <c r="N63" i="13"/>
  <c r="O63" i="13"/>
  <c r="P63" i="13"/>
  <c r="Q63" i="13"/>
  <c r="R63" i="13"/>
  <c r="S63" i="13"/>
  <c r="T63" i="13"/>
  <c r="U63" i="13"/>
  <c r="V63" i="13"/>
  <c r="W63" i="13"/>
  <c r="Y63" i="13"/>
  <c r="Z63" i="13"/>
  <c r="AA63" i="13"/>
  <c r="AB63" i="13"/>
  <c r="AC63" i="13"/>
  <c r="M64" i="13"/>
  <c r="N64" i="13"/>
  <c r="O64" i="13"/>
  <c r="P64" i="13"/>
  <c r="Q64" i="13"/>
  <c r="R64" i="13"/>
  <c r="S64" i="13"/>
  <c r="T64" i="13"/>
  <c r="U64" i="13"/>
  <c r="V64" i="13"/>
  <c r="W64" i="13"/>
  <c r="Y64" i="13"/>
  <c r="Z64" i="13"/>
  <c r="AA64" i="13"/>
  <c r="AB64" i="13"/>
  <c r="AC64" i="13"/>
  <c r="M65" i="13"/>
  <c r="N65" i="13"/>
  <c r="O65" i="13"/>
  <c r="P65" i="13"/>
  <c r="Q65" i="13"/>
  <c r="R65" i="13"/>
  <c r="S65" i="13"/>
  <c r="T65" i="13"/>
  <c r="U65" i="13"/>
  <c r="V65" i="13"/>
  <c r="W65" i="13"/>
  <c r="Y65" i="13"/>
  <c r="Z65" i="13"/>
  <c r="AA65" i="13"/>
  <c r="AB65" i="13"/>
  <c r="AC65" i="13"/>
  <c r="M66" i="13"/>
  <c r="N66" i="13"/>
  <c r="O66" i="13"/>
  <c r="P66" i="13"/>
  <c r="Q66" i="13"/>
  <c r="R66" i="13"/>
  <c r="S66" i="13"/>
  <c r="T66" i="13"/>
  <c r="U66" i="13"/>
  <c r="V66" i="13"/>
  <c r="W66" i="13"/>
  <c r="Y66" i="13"/>
  <c r="Z66" i="13"/>
  <c r="AA66" i="13"/>
  <c r="AB66" i="13"/>
  <c r="AC66" i="13"/>
  <c r="M67" i="13"/>
  <c r="N67" i="13"/>
  <c r="O67" i="13"/>
  <c r="P67" i="13"/>
  <c r="Q67" i="13"/>
  <c r="R67" i="13"/>
  <c r="S67" i="13"/>
  <c r="T67" i="13"/>
  <c r="U67" i="13"/>
  <c r="V67" i="13"/>
  <c r="W67" i="13"/>
  <c r="Y67" i="13"/>
  <c r="Z67" i="13"/>
  <c r="AA67" i="13"/>
  <c r="AB67" i="13"/>
  <c r="AC67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Z68" i="13"/>
  <c r="AA68" i="13"/>
  <c r="AB68" i="13"/>
  <c r="AC68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Z69" i="13"/>
  <c r="AA69" i="13"/>
  <c r="AB69" i="13"/>
  <c r="AC69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Z70" i="13"/>
  <c r="AA70" i="13"/>
  <c r="AB70" i="13"/>
  <c r="AC70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Z71" i="13"/>
  <c r="AA71" i="13"/>
  <c r="AB71" i="13"/>
  <c r="AC71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AA72" i="13"/>
  <c r="AB72" i="13"/>
  <c r="AC72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AA73" i="13"/>
  <c r="AB73" i="13"/>
  <c r="AC73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AA74" i="13"/>
  <c r="AB74" i="13"/>
  <c r="AC74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AA75" i="13"/>
  <c r="AB75" i="13"/>
  <c r="AC75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AA76" i="13"/>
  <c r="AB76" i="13"/>
  <c r="AC76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AB77" i="13"/>
  <c r="AC77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AB79" i="13"/>
  <c r="AC79" i="13"/>
  <c r="M80" i="13"/>
  <c r="N80" i="13"/>
  <c r="O80" i="13"/>
  <c r="P80" i="13"/>
  <c r="Q80" i="13"/>
  <c r="R80" i="13"/>
  <c r="S80" i="13"/>
  <c r="T80" i="13"/>
  <c r="U80" i="13"/>
  <c r="V80" i="13"/>
  <c r="W80" i="13"/>
  <c r="X80" i="13"/>
  <c r="Y80" i="13"/>
  <c r="AB80" i="13"/>
  <c r="AC80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C81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C82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C83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C84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C85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A6" i="13"/>
  <c r="H79" i="13"/>
  <c r="H77" i="13"/>
  <c r="H80" i="13"/>
  <c r="AA79" i="13" l="1"/>
  <c r="AA80" i="13"/>
  <c r="AA77" i="13"/>
  <c r="I79" i="13"/>
  <c r="Z79" i="13"/>
  <c r="J79" i="13"/>
  <c r="K79" i="13"/>
  <c r="K80" i="13"/>
  <c r="Z80" i="13"/>
  <c r="J80" i="13"/>
  <c r="I77" i="13"/>
  <c r="J77" i="13"/>
  <c r="K77" i="13"/>
  <c r="Z77" i="13"/>
  <c r="H67" i="13"/>
  <c r="H66" i="13"/>
  <c r="H64" i="13"/>
  <c r="H65" i="13"/>
  <c r="AA91" i="13" l="1"/>
  <c r="L79" i="13"/>
  <c r="E79" i="13" s="1"/>
  <c r="L77" i="13"/>
  <c r="E77" i="13" s="1"/>
  <c r="X64" i="13"/>
  <c r="X66" i="13"/>
  <c r="X65" i="13"/>
  <c r="X67" i="13"/>
  <c r="I67" i="13"/>
  <c r="J67" i="13"/>
  <c r="K67" i="13"/>
  <c r="K65" i="13"/>
  <c r="I65" i="13"/>
  <c r="J65" i="13"/>
  <c r="I66" i="13"/>
  <c r="J66" i="13"/>
  <c r="K66" i="13"/>
  <c r="I64" i="13"/>
  <c r="J64" i="13"/>
  <c r="AC6" i="13"/>
  <c r="AB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H54" i="13"/>
  <c r="AA92" i="13" l="1"/>
  <c r="C8" i="21" s="1"/>
  <c r="V54" i="13"/>
  <c r="L67" i="13"/>
  <c r="E67" i="13" s="1"/>
  <c r="L66" i="13"/>
  <c r="E66" i="13" s="1"/>
  <c r="L65" i="13"/>
  <c r="E65" i="13" s="1"/>
  <c r="K54" i="13"/>
  <c r="H12" i="13"/>
  <c r="H85" i="13"/>
  <c r="H82" i="13"/>
  <c r="H63" i="13"/>
  <c r="H37" i="13"/>
  <c r="H89" i="13"/>
  <c r="H62" i="13"/>
  <c r="H23" i="13"/>
  <c r="H46" i="13"/>
  <c r="H73" i="13"/>
  <c r="H68" i="13"/>
  <c r="H39" i="13"/>
  <c r="H69" i="13"/>
  <c r="H88" i="13"/>
  <c r="H45" i="13"/>
  <c r="H17" i="13"/>
  <c r="H41" i="13"/>
  <c r="H33" i="13"/>
  <c r="H71" i="13"/>
  <c r="H27" i="13"/>
  <c r="H83" i="13"/>
  <c r="H13" i="13"/>
  <c r="H24" i="13"/>
  <c r="H42" i="13"/>
  <c r="H19" i="13"/>
  <c r="H9" i="13"/>
  <c r="H10" i="13"/>
  <c r="H11" i="13"/>
  <c r="H7" i="13"/>
  <c r="H76" i="13"/>
  <c r="H48" i="13"/>
  <c r="H30" i="13"/>
  <c r="H50" i="13"/>
  <c r="H49" i="13"/>
  <c r="H70" i="13"/>
  <c r="H35" i="13"/>
  <c r="H84" i="13"/>
  <c r="H20" i="13"/>
  <c r="H51" i="13"/>
  <c r="H14" i="13"/>
  <c r="H55" i="13"/>
  <c r="H61" i="13"/>
  <c r="H22" i="13"/>
  <c r="H58" i="13"/>
  <c r="H60" i="13"/>
  <c r="H8" i="13"/>
  <c r="H75" i="13"/>
  <c r="H16" i="13"/>
  <c r="H81" i="13"/>
  <c r="H21" i="13"/>
  <c r="H31" i="13"/>
  <c r="H28" i="13"/>
  <c r="H52" i="13"/>
  <c r="H29" i="13"/>
  <c r="D18" i="1"/>
  <c r="H40" i="13"/>
  <c r="H72" i="13"/>
  <c r="H90" i="13"/>
  <c r="H44" i="13"/>
  <c r="H15" i="13"/>
  <c r="H32" i="13"/>
  <c r="H74" i="13"/>
  <c r="H6" i="13"/>
  <c r="H36" i="13"/>
  <c r="H34" i="13"/>
  <c r="H53" i="13"/>
  <c r="H87" i="13"/>
  <c r="H47" i="13"/>
  <c r="H86" i="13"/>
  <c r="H25" i="13"/>
  <c r="H38" i="13"/>
  <c r="H59" i="13"/>
  <c r="H18" i="13"/>
  <c r="H43" i="13"/>
  <c r="H26" i="13"/>
  <c r="H56" i="13"/>
  <c r="H57" i="13"/>
  <c r="I80" i="13" l="1"/>
  <c r="L80" i="13" s="1"/>
  <c r="E80" i="13" s="1"/>
  <c r="P26" i="13"/>
  <c r="N15" i="13"/>
  <c r="T48" i="13"/>
  <c r="V57" i="13"/>
  <c r="Y68" i="13"/>
  <c r="Z75" i="13"/>
  <c r="T45" i="13"/>
  <c r="AB82" i="13"/>
  <c r="U52" i="13"/>
  <c r="Q35" i="13"/>
  <c r="N16" i="13"/>
  <c r="AC88" i="13"/>
  <c r="Y71" i="13"/>
  <c r="N13" i="13"/>
  <c r="W59" i="13"/>
  <c r="Q29" i="13"/>
  <c r="Q32" i="13"/>
  <c r="N18" i="13"/>
  <c r="V55" i="13"/>
  <c r="U51" i="13"/>
  <c r="S43" i="13"/>
  <c r="T50" i="13"/>
  <c r="T46" i="13"/>
  <c r="AC87" i="13"/>
  <c r="Y69" i="13"/>
  <c r="W61" i="13"/>
  <c r="R38" i="13"/>
  <c r="O22" i="13"/>
  <c r="Q34" i="13"/>
  <c r="Q28" i="13"/>
  <c r="Z76" i="13"/>
  <c r="R40" i="13"/>
  <c r="O19" i="13"/>
  <c r="P25" i="13"/>
  <c r="Z73" i="13"/>
  <c r="Q31" i="13"/>
  <c r="T44" i="13"/>
  <c r="W60" i="13"/>
  <c r="V56" i="13"/>
  <c r="AB83" i="13"/>
  <c r="N17" i="13"/>
  <c r="Q27" i="13"/>
  <c r="N10" i="13"/>
  <c r="Q36" i="13"/>
  <c r="S42" i="13"/>
  <c r="X62" i="13"/>
  <c r="M7" i="13"/>
  <c r="Q30" i="13"/>
  <c r="M9" i="13"/>
  <c r="P24" i="13"/>
  <c r="X63" i="13"/>
  <c r="Q33" i="13"/>
  <c r="R41" i="13"/>
  <c r="V58" i="13"/>
  <c r="P23" i="13"/>
  <c r="O20" i="13"/>
  <c r="T49" i="13"/>
  <c r="N11" i="13"/>
  <c r="Z74" i="13"/>
  <c r="N12" i="13"/>
  <c r="U53" i="13"/>
  <c r="AB81" i="13"/>
  <c r="AC90" i="13"/>
  <c r="O21" i="13"/>
  <c r="R39" i="13"/>
  <c r="N14" i="13"/>
  <c r="Z72" i="13"/>
  <c r="R37" i="13"/>
  <c r="AB84" i="13"/>
  <c r="AC86" i="13"/>
  <c r="M8" i="13"/>
  <c r="Y70" i="13"/>
  <c r="AC89" i="13"/>
  <c r="T47" i="13"/>
  <c r="AB85" i="13"/>
  <c r="M6" i="13"/>
  <c r="K90" i="13"/>
  <c r="K82" i="13"/>
  <c r="K70" i="13"/>
  <c r="K58" i="13"/>
  <c r="K50" i="13"/>
  <c r="K46" i="13"/>
  <c r="K38" i="13"/>
  <c r="K34" i="13"/>
  <c r="K30" i="13"/>
  <c r="K26" i="13"/>
  <c r="K22" i="13"/>
  <c r="K18" i="13"/>
  <c r="K89" i="13"/>
  <c r="K85" i="13"/>
  <c r="K81" i="13"/>
  <c r="K69" i="13"/>
  <c r="K61" i="13"/>
  <c r="K57" i="13"/>
  <c r="K53" i="13"/>
  <c r="K49" i="13"/>
  <c r="K45" i="13"/>
  <c r="K41" i="13"/>
  <c r="K37" i="13"/>
  <c r="K33" i="13"/>
  <c r="K29" i="13"/>
  <c r="K25" i="13"/>
  <c r="K21" i="13"/>
  <c r="K17" i="13"/>
  <c r="K88" i="13"/>
  <c r="K84" i="13"/>
  <c r="K76" i="13"/>
  <c r="K72" i="13"/>
  <c r="K68" i="13"/>
  <c r="K60" i="13"/>
  <c r="K56" i="13"/>
  <c r="K52" i="13"/>
  <c r="K48" i="13"/>
  <c r="K44" i="13"/>
  <c r="K40" i="13"/>
  <c r="K36" i="13"/>
  <c r="K32" i="13"/>
  <c r="K28" i="13"/>
  <c r="K24" i="13"/>
  <c r="K16" i="13"/>
  <c r="K12" i="13"/>
  <c r="K83" i="13"/>
  <c r="K75" i="13"/>
  <c r="K71" i="13"/>
  <c r="K63" i="13"/>
  <c r="K59" i="13"/>
  <c r="K55" i="13"/>
  <c r="K51" i="13"/>
  <c r="K47" i="13"/>
  <c r="K39" i="13"/>
  <c r="K35" i="13"/>
  <c r="K31" i="13"/>
  <c r="K27" i="13"/>
  <c r="K23" i="13"/>
  <c r="K15" i="13"/>
  <c r="K6" i="13"/>
  <c r="J86" i="13"/>
  <c r="J82" i="13"/>
  <c r="J74" i="13"/>
  <c r="J70" i="13"/>
  <c r="J62" i="13"/>
  <c r="J58" i="13"/>
  <c r="J54" i="13"/>
  <c r="J50" i="13"/>
  <c r="J46" i="13"/>
  <c r="J42" i="13"/>
  <c r="J38" i="13"/>
  <c r="J34" i="13"/>
  <c r="J30" i="13"/>
  <c r="J26" i="13"/>
  <c r="J22" i="13"/>
  <c r="J18" i="13"/>
  <c r="J10" i="13"/>
  <c r="J85" i="13"/>
  <c r="J81" i="13"/>
  <c r="J73" i="13"/>
  <c r="J69" i="13"/>
  <c r="J61" i="13"/>
  <c r="J57" i="13"/>
  <c r="J53" i="13"/>
  <c r="J49" i="13"/>
  <c r="J45" i="13"/>
  <c r="J41" i="13"/>
  <c r="J37" i="13"/>
  <c r="J33" i="13"/>
  <c r="J29" i="13"/>
  <c r="J25" i="13"/>
  <c r="J21" i="13"/>
  <c r="J13" i="13"/>
  <c r="J9" i="13"/>
  <c r="J88" i="13"/>
  <c r="J84" i="13"/>
  <c r="J76" i="13"/>
  <c r="J72" i="13"/>
  <c r="J68" i="13"/>
  <c r="J60" i="13"/>
  <c r="J56" i="13"/>
  <c r="J52" i="13"/>
  <c r="J48" i="13"/>
  <c r="J44" i="13"/>
  <c r="J40" i="13"/>
  <c r="J36" i="13"/>
  <c r="J32" i="13"/>
  <c r="J28" i="13"/>
  <c r="J24" i="13"/>
  <c r="J20" i="13"/>
  <c r="J87" i="13"/>
  <c r="J83" i="13"/>
  <c r="J75" i="13"/>
  <c r="J71" i="13"/>
  <c r="J63" i="13"/>
  <c r="J59" i="13"/>
  <c r="J55" i="13"/>
  <c r="J51" i="13"/>
  <c r="J47" i="13"/>
  <c r="J43" i="13"/>
  <c r="J39" i="13"/>
  <c r="J35" i="13"/>
  <c r="J31" i="13"/>
  <c r="J27" i="13"/>
  <c r="J23" i="13"/>
  <c r="J19" i="13"/>
  <c r="J15" i="13"/>
  <c r="J11" i="13"/>
  <c r="J6" i="13"/>
  <c r="I90" i="13"/>
  <c r="I86" i="13"/>
  <c r="I82" i="13"/>
  <c r="I74" i="13"/>
  <c r="I70" i="13"/>
  <c r="I62" i="13"/>
  <c r="I58" i="13"/>
  <c r="I54" i="13"/>
  <c r="I50" i="13"/>
  <c r="I46" i="13"/>
  <c r="I42" i="13"/>
  <c r="I38" i="13"/>
  <c r="I34" i="13"/>
  <c r="I30" i="13"/>
  <c r="I26" i="13"/>
  <c r="I22" i="13"/>
  <c r="I18" i="13"/>
  <c r="I14" i="13"/>
  <c r="I10" i="13"/>
  <c r="I89" i="13"/>
  <c r="I85" i="13"/>
  <c r="I81" i="13"/>
  <c r="I73" i="13"/>
  <c r="I69" i="13"/>
  <c r="I61" i="13"/>
  <c r="I57" i="13"/>
  <c r="I53" i="13"/>
  <c r="I49" i="13"/>
  <c r="I45" i="13"/>
  <c r="I41" i="13"/>
  <c r="I37" i="13"/>
  <c r="I33" i="13"/>
  <c r="I29" i="13"/>
  <c r="I25" i="13"/>
  <c r="I21" i="13"/>
  <c r="I17" i="13"/>
  <c r="I13" i="13"/>
  <c r="I9" i="13"/>
  <c r="I88" i="13"/>
  <c r="I84" i="13"/>
  <c r="I76" i="13"/>
  <c r="I72" i="13"/>
  <c r="I68" i="13"/>
  <c r="I60" i="13"/>
  <c r="I56" i="13"/>
  <c r="I52" i="13"/>
  <c r="I48" i="13"/>
  <c r="I44" i="13"/>
  <c r="I40" i="13"/>
  <c r="I36" i="13"/>
  <c r="I32" i="13"/>
  <c r="I28" i="13"/>
  <c r="I24" i="13"/>
  <c r="I20" i="13"/>
  <c r="I16" i="13"/>
  <c r="I12" i="13"/>
  <c r="I8" i="13"/>
  <c r="I87" i="13"/>
  <c r="I83" i="13"/>
  <c r="I75" i="13"/>
  <c r="I71" i="13"/>
  <c r="I63" i="13"/>
  <c r="I59" i="13"/>
  <c r="I55" i="13"/>
  <c r="I51" i="13"/>
  <c r="I47" i="13"/>
  <c r="I43" i="13"/>
  <c r="I39" i="13"/>
  <c r="I35" i="13"/>
  <c r="I31" i="13"/>
  <c r="I27" i="13"/>
  <c r="I23" i="13"/>
  <c r="I19" i="13"/>
  <c r="I15" i="13"/>
  <c r="I11" i="13"/>
  <c r="I7" i="13"/>
  <c r="J90" i="13" s="1"/>
  <c r="I6" i="13"/>
  <c r="J89" i="13" l="1"/>
  <c r="L89" i="13" s="1"/>
  <c r="E89" i="13" s="1"/>
  <c r="J14" i="13"/>
  <c r="J17" i="13"/>
  <c r="L17" i="13" s="1"/>
  <c r="E17" i="13" s="1"/>
  <c r="J16" i="13"/>
  <c r="Z91" i="13"/>
  <c r="Z92" i="13" s="1"/>
  <c r="C9" i="16" s="1"/>
  <c r="P91" i="13"/>
  <c r="P92" i="13" s="1"/>
  <c r="C8" i="6" s="1"/>
  <c r="W91" i="13"/>
  <c r="W92" i="13" s="1"/>
  <c r="C7" i="12" s="1"/>
  <c r="T91" i="13"/>
  <c r="T92" i="13" s="1"/>
  <c r="C11" i="8" s="1"/>
  <c r="V91" i="13"/>
  <c r="V92" i="13" s="1"/>
  <c r="C9" i="11" s="1"/>
  <c r="AB91" i="13"/>
  <c r="AB92" i="13" s="1"/>
  <c r="C9" i="17" s="1"/>
  <c r="Q91" i="13"/>
  <c r="X91" i="13"/>
  <c r="X92" i="13" s="1"/>
  <c r="C10" i="14" s="1"/>
  <c r="R91" i="13"/>
  <c r="N91" i="13"/>
  <c r="N92" i="13" s="1"/>
  <c r="C13" i="9" s="1"/>
  <c r="S91" i="13"/>
  <c r="AC91" i="13"/>
  <c r="AC92" i="13" s="1"/>
  <c r="C9" i="18" s="1"/>
  <c r="O91" i="13"/>
  <c r="O92" i="13" s="1"/>
  <c r="C8" i="5" s="1"/>
  <c r="U91" i="13"/>
  <c r="U92" i="13" s="1"/>
  <c r="C7" i="10" s="1"/>
  <c r="Y91" i="13"/>
  <c r="M91" i="13"/>
  <c r="M92" i="13" s="1"/>
  <c r="C8" i="3" s="1"/>
  <c r="J7" i="13"/>
  <c r="L69" i="13"/>
  <c r="E69" i="13" s="1"/>
  <c r="L71" i="13"/>
  <c r="E71" i="13" s="1"/>
  <c r="L70" i="13"/>
  <c r="E70" i="13" s="1"/>
  <c r="L68" i="13"/>
  <c r="E68" i="13" s="1"/>
  <c r="L63" i="13"/>
  <c r="E63" i="13" s="1"/>
  <c r="L56" i="13"/>
  <c r="E56" i="13" s="1"/>
  <c r="L55" i="13"/>
  <c r="E55" i="13" s="1"/>
  <c r="L54" i="13"/>
  <c r="E54" i="13" s="1"/>
  <c r="L58" i="13"/>
  <c r="E58" i="13" s="1"/>
  <c r="L57" i="13"/>
  <c r="E57" i="13" s="1"/>
  <c r="J8" i="13"/>
  <c r="J12" i="13"/>
  <c r="L12" i="13" s="1"/>
  <c r="E12" i="13" s="1"/>
  <c r="L53" i="13"/>
  <c r="E53" i="13" s="1"/>
  <c r="L27" i="13"/>
  <c r="E27" i="13" s="1"/>
  <c r="L16" i="13"/>
  <c r="E16" i="13" s="1"/>
  <c r="L32" i="13"/>
  <c r="E32" i="13" s="1"/>
  <c r="L21" i="13"/>
  <c r="E21" i="13" s="1"/>
  <c r="L48" i="13"/>
  <c r="E48" i="13" s="1"/>
  <c r="L88" i="13"/>
  <c r="E88" i="13" s="1"/>
  <c r="L37" i="13"/>
  <c r="E37" i="13" s="1"/>
  <c r="L26" i="13"/>
  <c r="E26" i="13" s="1"/>
  <c r="L47" i="13"/>
  <c r="E47" i="13" s="1"/>
  <c r="L41" i="13"/>
  <c r="E41" i="13" s="1"/>
  <c r="L50" i="13"/>
  <c r="E50" i="13" s="1"/>
  <c r="L39" i="13"/>
  <c r="E39" i="13" s="1"/>
  <c r="L75" i="13"/>
  <c r="E75" i="13" s="1"/>
  <c r="L49" i="13"/>
  <c r="E49" i="13" s="1"/>
  <c r="L82" i="13"/>
  <c r="E82" i="13" s="1"/>
  <c r="L90" i="13"/>
  <c r="E90" i="13" s="1"/>
  <c r="L23" i="13"/>
  <c r="E23" i="13" s="1"/>
  <c r="L59" i="13"/>
  <c r="E59" i="13" s="1"/>
  <c r="L83" i="13"/>
  <c r="E83" i="13" s="1"/>
  <c r="L28" i="13"/>
  <c r="E28" i="13" s="1"/>
  <c r="L44" i="13"/>
  <c r="E44" i="13" s="1"/>
  <c r="L60" i="13"/>
  <c r="E60" i="13" s="1"/>
  <c r="L84" i="13"/>
  <c r="E84" i="13" s="1"/>
  <c r="L33" i="13"/>
  <c r="E33" i="13" s="1"/>
  <c r="L22" i="13"/>
  <c r="E22" i="13" s="1"/>
  <c r="L46" i="13"/>
  <c r="E46" i="13" s="1"/>
  <c r="L6" i="13"/>
  <c r="E6" i="13" s="1"/>
  <c r="L35" i="13"/>
  <c r="E35" i="13" s="1"/>
  <c r="L24" i="13"/>
  <c r="E24" i="13" s="1"/>
  <c r="L40" i="13"/>
  <c r="E40" i="13" s="1"/>
  <c r="L76" i="13"/>
  <c r="E76" i="13" s="1"/>
  <c r="L29" i="13"/>
  <c r="E29" i="13" s="1"/>
  <c r="L45" i="13"/>
  <c r="E45" i="13" s="1"/>
  <c r="L61" i="13"/>
  <c r="E61" i="13" s="1"/>
  <c r="L85" i="13"/>
  <c r="E85" i="13" s="1"/>
  <c r="L18" i="13"/>
  <c r="E18" i="13" s="1"/>
  <c r="L34" i="13"/>
  <c r="E34" i="13" s="1"/>
  <c r="L15" i="13"/>
  <c r="E15" i="13" s="1"/>
  <c r="L31" i="13"/>
  <c r="E31" i="13" s="1"/>
  <c r="L51" i="13"/>
  <c r="E51" i="13" s="1"/>
  <c r="L36" i="13"/>
  <c r="E36" i="13" s="1"/>
  <c r="L52" i="13"/>
  <c r="E52" i="13" s="1"/>
  <c r="L72" i="13"/>
  <c r="E72" i="13" s="1"/>
  <c r="L25" i="13"/>
  <c r="E25" i="13" s="1"/>
  <c r="L81" i="13"/>
  <c r="E81" i="13" s="1"/>
  <c r="L30" i="13"/>
  <c r="E30" i="13" s="1"/>
  <c r="L38" i="13"/>
  <c r="E38" i="13" s="1"/>
  <c r="D5" i="1"/>
  <c r="D19" i="1"/>
  <c r="D7" i="1"/>
  <c r="D17" i="1"/>
  <c r="D15" i="1"/>
  <c r="D20" i="1"/>
  <c r="D21" i="1"/>
  <c r="D14" i="1"/>
  <c r="D12" i="1"/>
  <c r="K87" i="13" l="1"/>
  <c r="L87" i="13" s="1"/>
  <c r="E87" i="13" s="1"/>
  <c r="K86" i="13"/>
  <c r="L86" i="13" s="1"/>
  <c r="E86" i="13" s="1"/>
  <c r="K74" i="13"/>
  <c r="L74" i="13" s="1"/>
  <c r="E74" i="13" s="1"/>
  <c r="K73" i="13"/>
  <c r="L73" i="13" s="1"/>
  <c r="E73" i="13" s="1"/>
  <c r="K78" i="13"/>
  <c r="L78" i="13" s="1"/>
  <c r="E78" i="13" s="1"/>
  <c r="K64" i="13"/>
  <c r="L64" i="13" s="1"/>
  <c r="E64" i="13" s="1"/>
  <c r="K43" i="13"/>
  <c r="L43" i="13" s="1"/>
  <c r="E43" i="13" s="1"/>
  <c r="K42" i="13"/>
  <c r="L42" i="13" s="1"/>
  <c r="E42" i="13" s="1"/>
  <c r="K13" i="13"/>
  <c r="L13" i="13" s="1"/>
  <c r="E13" i="13" s="1"/>
  <c r="K14" i="13"/>
  <c r="L14" i="13" s="1"/>
  <c r="E14" i="13" s="1"/>
  <c r="K62" i="13"/>
  <c r="L62" i="13" s="1"/>
  <c r="E62" i="13" s="1"/>
  <c r="K10" i="13"/>
  <c r="L10" i="13" s="1"/>
  <c r="E10" i="13" s="1"/>
  <c r="K8" i="13"/>
  <c r="L8" i="13" s="1"/>
  <c r="E8" i="13" s="1"/>
  <c r="K9" i="13"/>
  <c r="L9" i="13" s="1"/>
  <c r="E9" i="13" s="1"/>
  <c r="Q92" i="13"/>
  <c r="C14" i="7" s="1"/>
  <c r="K20" i="13"/>
  <c r="L20" i="13" s="1"/>
  <c r="E20" i="13" s="1"/>
  <c r="K19" i="13"/>
  <c r="L19" i="13" s="1"/>
  <c r="E19" i="13" s="1"/>
  <c r="Y92" i="13"/>
  <c r="C8" i="15" s="1"/>
  <c r="K11" i="13"/>
  <c r="L11" i="13" s="1"/>
  <c r="E11" i="13" s="1"/>
  <c r="K7" i="13"/>
  <c r="D9" i="1"/>
  <c r="D13" i="1"/>
  <c r="D8" i="1"/>
  <c r="R92" i="13" l="1"/>
  <c r="C9" i="19" s="1"/>
  <c r="L7" i="13"/>
  <c r="E7" i="13" l="1"/>
  <c r="S92" i="13"/>
  <c r="C6" i="20" s="1"/>
  <c r="D16" i="1"/>
  <c r="D11" i="1"/>
  <c r="D10" i="1"/>
  <c r="D6" i="1"/>
  <c r="F10" i="2" l="1"/>
  <c r="F11" i="2"/>
  <c r="F7" i="2"/>
  <c r="F13" i="2"/>
  <c r="F8" i="2"/>
  <c r="F12" i="2"/>
  <c r="F5" i="2"/>
  <c r="F9" i="2"/>
  <c r="F6" i="2"/>
  <c r="F4" i="2"/>
</calcChain>
</file>

<file path=xl/sharedStrings.xml><?xml version="1.0" encoding="utf-8"?>
<sst xmlns="http://schemas.openxmlformats.org/spreadsheetml/2006/main" count="871" uniqueCount="347">
  <si>
    <t>Click on a topic below to see the proficiency statements</t>
  </si>
  <si>
    <t>Term</t>
  </si>
  <si>
    <t>Topic</t>
  </si>
  <si>
    <t>My Rating</t>
  </si>
  <si>
    <t>Progress</t>
  </si>
  <si>
    <t>Logic</t>
  </si>
  <si>
    <t>M</t>
  </si>
  <si>
    <t>Written Calculations</t>
  </si>
  <si>
    <t>Using a Calculator</t>
  </si>
  <si>
    <t>Angles</t>
  </si>
  <si>
    <t>Fractions</t>
  </si>
  <si>
    <t>On this page you can enter your Topic Review Scores</t>
  </si>
  <si>
    <t>Transformations</t>
  </si>
  <si>
    <t>Negative Numbers</t>
  </si>
  <si>
    <t>Algebra</t>
  </si>
  <si>
    <t>Solving Equations</t>
  </si>
  <si>
    <t>Click here to see the areas you have identified as needing improvement</t>
  </si>
  <si>
    <t>Percentages</t>
  </si>
  <si>
    <t>Probability</t>
  </si>
  <si>
    <t>Handling Data</t>
  </si>
  <si>
    <t>Areas for Improvement</t>
  </si>
  <si>
    <t>I understand how Venn diagrams work and can complete them by extracting the correct information from a worded problem.</t>
  </si>
  <si>
    <t>Click here to go back to the overview page</t>
  </si>
  <si>
    <t>A7.1 LOGIC</t>
  </si>
  <si>
    <t>Kerboodle</t>
  </si>
  <si>
    <t>Statements</t>
  </si>
  <si>
    <t>*TMSN*</t>
  </si>
  <si>
    <t>1C</t>
  </si>
  <si>
    <t>2B</t>
  </si>
  <si>
    <t>2C</t>
  </si>
  <si>
    <t>Video</t>
  </si>
  <si>
    <t>Section</t>
  </si>
  <si>
    <t>I can complete two-way tables and logic tables from a given problem including word problems</t>
  </si>
  <si>
    <t>T</t>
  </si>
  <si>
    <t>Use Class notes and worksheets</t>
  </si>
  <si>
    <t>-</t>
  </si>
  <si>
    <t>S</t>
  </si>
  <si>
    <t>16f Pg302</t>
  </si>
  <si>
    <t>16e Pg294</t>
  </si>
  <si>
    <t>16g Pg302</t>
  </si>
  <si>
    <t>Invispen 471</t>
  </si>
  <si>
    <t>I can remember the notation and symbols of Venn Diagrams and can link to the diagram</t>
  </si>
  <si>
    <t>Invispen 472, 473</t>
  </si>
  <si>
    <t>I can solve Problems using Venn Diagrams and two way Tables</t>
  </si>
  <si>
    <t>16f Pg303</t>
  </si>
  <si>
    <t>16e Pg295</t>
  </si>
  <si>
    <t>16g Pg303</t>
  </si>
  <si>
    <t>Use the drop-down list to select one of T, M, S or N to indicate how well the statement applies to you</t>
  </si>
  <si>
    <t>MyMaths</t>
  </si>
  <si>
    <t>I know the order of operations using BIDMAS and I can apply it without a calculator</t>
  </si>
  <si>
    <t>I know how to input fractions, brackets and powers into my calculator</t>
  </si>
  <si>
    <t>I can use the memory in my calculator and understand how to change the mode</t>
  </si>
  <si>
    <t>I know the limitations of a calculator</t>
  </si>
  <si>
    <t>7b Pg126</t>
  </si>
  <si>
    <t>11d Pg198</t>
  </si>
  <si>
    <t>7f Pg134</t>
  </si>
  <si>
    <t>S7.1 ANGLES</t>
  </si>
  <si>
    <t>I can use my protractor to accurately measure an angle and construct triangles.</t>
  </si>
  <si>
    <t>I can solve problems with missing angles using straight lines, angles around a point and opposite angles</t>
  </si>
  <si>
    <t>I know the total angles in a triangle and can use this to solve missing angles</t>
  </si>
  <si>
    <t>I know the total angles in a quadrilateral and can use this to solve missing angles</t>
  </si>
  <si>
    <t>1B</t>
  </si>
  <si>
    <t>5c Pg92</t>
  </si>
  <si>
    <t>12b Pg220
12c Pg222</t>
  </si>
  <si>
    <t>5d Pg94</t>
  </si>
  <si>
    <t>5a Pg86</t>
  </si>
  <si>
    <t>5a Pg82</t>
  </si>
  <si>
    <t>5e Pg96</t>
  </si>
  <si>
    <t>5b Pg84</t>
  </si>
  <si>
    <t>5c Pg90</t>
  </si>
  <si>
    <t>5d Pg88</t>
  </si>
  <si>
    <t>N7.2 FRACTIONS</t>
  </si>
  <si>
    <t>I can describe a shaded part of shape using fraction notation</t>
  </si>
  <si>
    <t>I can simplify a fraction by cancelling common factors and find equivalent fractions</t>
  </si>
  <si>
    <t>I can add and subtract fractions including those with different denominators</t>
  </si>
  <si>
    <t>I can convert mixed numbers to improper fractions</t>
  </si>
  <si>
    <t>I can convert improper fractions to mixed numbers</t>
  </si>
  <si>
    <t>I can find the fraction of an amount</t>
  </si>
  <si>
    <t>I can multiply and divide fractions</t>
  </si>
  <si>
    <t>I can convert fractions into decimals and decimals into fractions</t>
  </si>
  <si>
    <t xml:space="preserve">I can convert from a percentage into a decimal </t>
  </si>
  <si>
    <t>I can order fractions decimals and percentages by converting them all into the same type of number</t>
  </si>
  <si>
    <t>4a Pg66</t>
  </si>
  <si>
    <t>4b Pg66</t>
  </si>
  <si>
    <t>4c Pg68</t>
  </si>
  <si>
    <t>4b Pg68</t>
  </si>
  <si>
    <t>4c Pg66</t>
  </si>
  <si>
    <t>4d Pg72</t>
  </si>
  <si>
    <t>4d Pg68</t>
  </si>
  <si>
    <t>4c Pg72</t>
  </si>
  <si>
    <t>4b Pg64</t>
  </si>
  <si>
    <t>4f Pg76</t>
  </si>
  <si>
    <t>4f Pg72</t>
  </si>
  <si>
    <t>4a Pg68</t>
  </si>
  <si>
    <t>A7.2 ALGEBRA</t>
  </si>
  <si>
    <t>I can use letter symbols to represent unknown numbers in expressions</t>
  </si>
  <si>
    <t>I can simplify an algebraic expression, for example 4x + 8x -2y +7y</t>
  </si>
  <si>
    <t>I can expand a single bracket and multiply algebraic terms</t>
  </si>
  <si>
    <t>I can draw a number machine for any expression</t>
  </si>
  <si>
    <t>I can write the expression given a number machine</t>
  </si>
  <si>
    <t>I can substitute positive numbers into a formula using BIDMAS</t>
  </si>
  <si>
    <t>I can substitute negative numbers into a formula using BIDMAS</t>
  </si>
  <si>
    <t>3a Pg42</t>
  </si>
  <si>
    <t>3a Pg42
3f Pg 52</t>
  </si>
  <si>
    <t>3b Pg44</t>
  </si>
  <si>
    <t>3c Pg46</t>
  </si>
  <si>
    <t>3d Pg48</t>
  </si>
  <si>
    <t>3e Pg50</t>
  </si>
  <si>
    <t>3f Pg52</t>
  </si>
  <si>
    <t>A7.3 SOLVING EQUATIONS</t>
  </si>
  <si>
    <t>I can solve linear equations like; 25=3x -2</t>
  </si>
  <si>
    <t>I can solve equations with fractions in them</t>
  </si>
  <si>
    <t xml:space="preserve">I can solve equations which have brackets </t>
  </si>
  <si>
    <t>10e Pg200</t>
  </si>
  <si>
    <t>10a Pg188</t>
  </si>
  <si>
    <t>10a Pg178</t>
  </si>
  <si>
    <t>10b Pg190</t>
  </si>
  <si>
    <t>R7.1 RATIO &amp; PROPORTION</t>
  </si>
  <si>
    <t>I can simplify a ratio.</t>
  </si>
  <si>
    <t>I can divide a quantity into two or more parts given a ratio, for example share £25 in a ratio of 2:3</t>
  </si>
  <si>
    <t>I know how to find the cost of 7 items given the costs of 5</t>
  </si>
  <si>
    <t>I can construct a model of a word problem</t>
  </si>
  <si>
    <t>I can solve multi step word problems involving ratio</t>
  </si>
  <si>
    <t>15c Pg278</t>
  </si>
  <si>
    <t>15a Pg268</t>
  </si>
  <si>
    <t>15d Pg280</t>
  </si>
  <si>
    <t>15b Pg270</t>
  </si>
  <si>
    <t>15b Pg276</t>
  </si>
  <si>
    <t>15c Pg272</t>
  </si>
  <si>
    <t>Ch15
Pg272</t>
  </si>
  <si>
    <t>Ch15
Pg266</t>
  </si>
  <si>
    <t>15e Pg282</t>
  </si>
  <si>
    <t>15d Pg274</t>
  </si>
  <si>
    <t>N7.3 PERCENTAGES</t>
  </si>
  <si>
    <t>I can find the percentage of a number</t>
  </si>
  <si>
    <t>I can express one number as a percentage of another number</t>
  </si>
  <si>
    <t>I can increase a number by a percentage increase or decrease</t>
  </si>
  <si>
    <t>4e Pg70</t>
  </si>
  <si>
    <t>4c Pg70</t>
  </si>
  <si>
    <t>4d Pg74</t>
  </si>
  <si>
    <t>This sheet is where all the calculations to find your areas for improvement are; the tables are a bit messy so all the text is the same colour as the background but it is still there so don't delete or alter this page.</t>
  </si>
  <si>
    <t>A</t>
  </si>
  <si>
    <t>B</t>
  </si>
  <si>
    <t>C</t>
  </si>
  <si>
    <t>N</t>
  </si>
  <si>
    <t>D</t>
  </si>
  <si>
    <t>I can find the mean, mode, median and range from a list of numbers</t>
  </si>
  <si>
    <t>I know how to compare two sets of data</t>
  </si>
  <si>
    <t>8d Pg150
8e Pg152</t>
  </si>
  <si>
    <t>8a Pg142
8b Pg144</t>
  </si>
  <si>
    <t>8e Pg144</t>
  </si>
  <si>
    <t>8j Pg162</t>
  </si>
  <si>
    <t>8i Pg158</t>
  </si>
  <si>
    <t>S7.3 AREA &amp; PERIMETER</t>
  </si>
  <si>
    <t>I can find the area and perimeter of a rectangle</t>
  </si>
  <si>
    <t>I can find the area of a triangle, paralleogram and kite</t>
  </si>
  <si>
    <t>I can find the area and perimeter of shapes made out of rectangles and triangles</t>
  </si>
  <si>
    <t>I can apply this knowledge to practical problems</t>
  </si>
  <si>
    <t>2c Pg26</t>
  </si>
  <si>
    <t>2c Pg30</t>
  </si>
  <si>
    <t>2d Pg28
2e Pg30</t>
  </si>
  <si>
    <t>2c Pg39</t>
  </si>
  <si>
    <t>Ch2
Pg20</t>
  </si>
  <si>
    <t>Ch2
24</t>
  </si>
  <si>
    <t>P7.1 PROBABILITY</t>
  </si>
  <si>
    <t>I can describe the likely outcomes of events using the language of probability and understand the probability scale</t>
  </si>
  <si>
    <t>I can find and justify probabilities based on equally likely outcomes (for example, roll of a dice)</t>
  </si>
  <si>
    <t>I understand experimental probability and can record data from a simple experiment into a frequency table</t>
  </si>
  <si>
    <t xml:space="preserve"> I can compare experimental and theoretical probabilities in simple contexts</t>
  </si>
  <si>
    <t>I can evaluate the expected probability of an event</t>
  </si>
  <si>
    <t>16a Pg292</t>
  </si>
  <si>
    <t>16b Pg294</t>
  </si>
  <si>
    <t>16d Pg298</t>
  </si>
  <si>
    <t>16e Pg300</t>
  </si>
  <si>
    <t>Use class notes</t>
  </si>
  <si>
    <t>S7.4 2D &amp; 3D SHAPES</t>
  </si>
  <si>
    <t>I can draw the plan, elevation and side of a 3D object</t>
  </si>
  <si>
    <t>I can count faces, edges and vertices</t>
  </si>
  <si>
    <t>I can recognize different polygons</t>
  </si>
  <si>
    <t>I can make shapes with nets and identify incorrect nets of 3D shapes</t>
  </si>
  <si>
    <t>I can draw a 3D object using isometric paper</t>
  </si>
  <si>
    <t>14b Pg252</t>
  </si>
  <si>
    <t>12f Pg228</t>
  </si>
  <si>
    <t>14a Pg250</t>
  </si>
  <si>
    <t>5e Pg94
5f Pg96</t>
  </si>
  <si>
    <t>12g Pg230</t>
  </si>
  <si>
    <t>H7.2 HANDLING DATA</t>
  </si>
  <si>
    <t>I can write a questionnaire and understand what makes a good question</t>
  </si>
  <si>
    <t>I can collect data into a tally chart</t>
  </si>
  <si>
    <t>I can draw a pie chart, bar chart and line graph</t>
  </si>
  <si>
    <t>I can use ICT to help me represent my data</t>
  </si>
  <si>
    <t>I can make inferences based upon a statistical inquiry</t>
  </si>
  <si>
    <t>8h Pg158</t>
  </si>
  <si>
    <t>8g Pg154</t>
  </si>
  <si>
    <t>8a Pg136</t>
  </si>
  <si>
    <t>8i Pg160</t>
  </si>
  <si>
    <t>8f Pg152</t>
  </si>
  <si>
    <t>8b Pg138</t>
  </si>
  <si>
    <t>8e Pg148
8d Pg150</t>
  </si>
  <si>
    <t>8c Pg140
8d Pg142</t>
  </si>
  <si>
    <t>Use Class Project to assess this</t>
  </si>
  <si>
    <t>N7.1 WRITTEN CALCULATIONS</t>
  </si>
  <si>
    <t>I can round numbers to 1 and 2 decimal places</t>
  </si>
  <si>
    <t>I can use rounding to estimate a calculation</t>
  </si>
  <si>
    <t>I can multiply and divide any whole number or decimal by 10,100 and 1000</t>
  </si>
  <si>
    <t>I can add and subtract whole numbers</t>
  </si>
  <si>
    <t>I can recall the associated division facts from my 12 x 12 table and apply to long multiplication and division.</t>
  </si>
  <si>
    <t>I can place a list of given decimals into ascending order</t>
  </si>
  <si>
    <t>I can apply written methods of multiplication and division to questions involving decimals</t>
  </si>
  <si>
    <t>I can apply knowledge of place value to check/estimate answers</t>
  </si>
  <si>
    <t>3B</t>
  </si>
  <si>
    <t>7a Pg124</t>
  </si>
  <si>
    <t>7a Pg118</t>
  </si>
  <si>
    <t>1f Pg14</t>
  </si>
  <si>
    <t>1b Pg7</t>
  </si>
  <si>
    <t>1d Pg10</t>
  </si>
  <si>
    <t>1b Pg6</t>
  </si>
  <si>
    <t>7c Pg122</t>
  </si>
  <si>
    <t>1d Pg10
1e Pg12</t>
  </si>
  <si>
    <t>7e Pg126</t>
  </si>
  <si>
    <t>7C Pg130</t>
  </si>
  <si>
    <t>7d Pg124</t>
  </si>
  <si>
    <t>7d Pg132
7e Pg134</t>
  </si>
  <si>
    <t>11b Pg194
11c Pg196</t>
  </si>
  <si>
    <t>4a Pg62</t>
  </si>
  <si>
    <t>Ch14
Pg260</t>
  </si>
  <si>
    <t>Ch14
Pg256</t>
  </si>
  <si>
    <t>5,6,8</t>
  </si>
  <si>
    <t>S7.2 TRANSFORMATIONS</t>
  </si>
  <si>
    <t>I can rotate a shape given the direction, angle and centre of rotation</t>
  </si>
  <si>
    <t>I can describe the order of rotational symmetry for a given shape</t>
  </si>
  <si>
    <t>I can reflect a shape in a given mirror line</t>
  </si>
  <si>
    <t>I can identify reflection symmetry in a shape</t>
  </si>
  <si>
    <t>I can describe a translation and can translate a given shape</t>
  </si>
  <si>
    <t>9b Pg170</t>
  </si>
  <si>
    <t>9c Pg172</t>
  </si>
  <si>
    <t>9c Pg164</t>
  </si>
  <si>
    <t>9a Pg168</t>
  </si>
  <si>
    <t>9d Pg174</t>
  </si>
  <si>
    <t>Search No.</t>
  </si>
  <si>
    <t>N7.4 NEGATIVE NUMBERS</t>
  </si>
  <si>
    <t>I can add and subtract negative numbers</t>
  </si>
  <si>
    <t>I can multiply and divide with negative numbers</t>
  </si>
  <si>
    <t>1c Pg8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</si>
  <si>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- Understand </t>
    </r>
    <r>
      <rPr>
        <b/>
        <sz val="11"/>
        <color theme="1"/>
        <rFont val="Calibri"/>
        <family val="2"/>
        <scheme val="minor"/>
      </rPr>
      <t>none</t>
    </r>
    <r>
      <rPr>
        <sz val="11"/>
        <color theme="1"/>
        <rFont val="Calibri"/>
        <family val="2"/>
        <scheme val="minor"/>
      </rPr>
      <t xml:space="preserve"> of it</t>
    </r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</si>
  <si>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- Understand </t>
    </r>
    <r>
      <rPr>
        <b/>
        <sz val="11"/>
        <color theme="1"/>
        <rFont val="Calibri"/>
        <family val="2"/>
        <scheme val="minor"/>
      </rPr>
      <t>some</t>
    </r>
    <r>
      <rPr>
        <sz val="11"/>
        <color theme="1"/>
        <rFont val="Calibri"/>
        <family val="2"/>
        <scheme val="minor"/>
      </rPr>
      <t xml:space="preserve"> of it</t>
    </r>
  </si>
  <si>
    <r>
      <rPr>
        <b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Mostly</t>
    </r>
    <r>
      <rPr>
        <sz val="11"/>
        <color theme="1"/>
        <rFont val="Calibri"/>
        <family val="2"/>
        <scheme val="minor"/>
      </rPr>
      <t xml:space="preserve"> understand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</si>
  <si>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Totally</t>
    </r>
    <r>
      <rPr>
        <sz val="11"/>
        <color theme="1"/>
        <rFont val="Calibri"/>
        <family val="2"/>
        <scheme val="minor"/>
      </rPr>
      <t xml:space="preserve"> understand</t>
    </r>
  </si>
  <si>
    <t>KEY</t>
  </si>
  <si>
    <t>2D &amp; 3D Shapes</t>
  </si>
  <si>
    <t>I know my multiplication times tables up to 12 x 12</t>
  </si>
  <si>
    <t>Ratio &amp; Proportion</t>
  </si>
  <si>
    <t>Averages &amp; Range</t>
  </si>
  <si>
    <t>Area &amp; Perimeter</t>
  </si>
  <si>
    <t>O7.1 USING A CALCULATOR</t>
  </si>
  <si>
    <t>H7.1 AVERAGES &amp; RANGE</t>
  </si>
  <si>
    <r>
      <rPr>
        <b/>
        <sz val="9"/>
        <color theme="1"/>
        <rFont val="Calibri"/>
        <family val="2"/>
        <scheme val="minor"/>
      </rPr>
      <t>Green</t>
    </r>
    <r>
      <rPr>
        <sz val="9"/>
        <color theme="1"/>
        <rFont val="Calibri"/>
        <family val="2"/>
        <scheme val="minor"/>
      </rPr>
      <t xml:space="preserve"> - on or above expected progress</t>
    </r>
  </si>
  <si>
    <r>
      <rPr>
        <b/>
        <sz val="9"/>
        <color theme="1"/>
        <rFont val="Calibri"/>
        <family val="2"/>
        <scheme val="minor"/>
      </rPr>
      <t>Orange</t>
    </r>
    <r>
      <rPr>
        <sz val="9"/>
        <color theme="1"/>
        <rFont val="Calibri"/>
        <family val="2"/>
        <scheme val="minor"/>
      </rPr>
      <t xml:space="preserve"> - just below expected progress</t>
    </r>
  </si>
  <si>
    <r>
      <rPr>
        <b/>
        <sz val="9"/>
        <color theme="1"/>
        <rFont val="Calibri"/>
        <family val="2"/>
        <scheme val="minor"/>
      </rPr>
      <t>Red</t>
    </r>
    <r>
      <rPr>
        <sz val="9"/>
        <color theme="1"/>
        <rFont val="Calibri"/>
        <family val="2"/>
        <scheme val="minor"/>
      </rPr>
      <t xml:space="preserve"> - below expected progress</t>
    </r>
  </si>
  <si>
    <t>Invisipen 114</t>
  </si>
  <si>
    <t>Invisipen 121</t>
  </si>
  <si>
    <t>7d Pg130
7e Pg132</t>
  </si>
  <si>
    <t>Invisipen 126, 127</t>
  </si>
  <si>
    <t>Invisipen 124</t>
  </si>
  <si>
    <t>Invisipen 128</t>
  </si>
  <si>
    <t>Invisipen 371</t>
  </si>
  <si>
    <t>Invispen 342</t>
  </si>
  <si>
    <t>Invispen 343</t>
  </si>
  <si>
    <t>Invisipen 344</t>
  </si>
  <si>
    <t>Invisipen 141</t>
  </si>
  <si>
    <t>2, 7</t>
  </si>
  <si>
    <t>Invisipen 145</t>
  </si>
  <si>
    <t>4b Pg70</t>
  </si>
  <si>
    <t>Invisipen 142</t>
  </si>
  <si>
    <t>1, 4</t>
  </si>
  <si>
    <t>3, 4, 5</t>
  </si>
  <si>
    <t>2, 4</t>
  </si>
  <si>
    <t>Invisipen 161</t>
  </si>
  <si>
    <t>Invisipen 162</t>
  </si>
  <si>
    <t>Invisipen 361</t>
  </si>
  <si>
    <t>Invisipen 362</t>
  </si>
  <si>
    <t>Invisipen 113</t>
  </si>
  <si>
    <t>1, 3, 4</t>
  </si>
  <si>
    <t>2, 3, 4</t>
  </si>
  <si>
    <t>Invisipen 211</t>
  </si>
  <si>
    <t>Invisipen 214</t>
  </si>
  <si>
    <t>Invisipen 254</t>
  </si>
  <si>
    <t>Invisipen 255</t>
  </si>
  <si>
    <t>Invisipen 235</t>
  </si>
  <si>
    <t>Invisipen 236</t>
  </si>
  <si>
    <t>10c Pg182</t>
  </si>
  <si>
    <t>Invisipen 191</t>
  </si>
  <si>
    <t>Invisipen 192</t>
  </si>
  <si>
    <t>Invisipen 151</t>
  </si>
  <si>
    <t>Invisipen 152</t>
  </si>
  <si>
    <t>Invisipen 441</t>
  </si>
  <si>
    <t>Invisipen 445</t>
  </si>
  <si>
    <t>Invisipen 312, 313</t>
  </si>
  <si>
    <t>Invisipen 314, 315</t>
  </si>
  <si>
    <t>Invisipen 316</t>
  </si>
  <si>
    <t>Invisipen 451</t>
  </si>
  <si>
    <t>Invisipen 452</t>
  </si>
  <si>
    <t>Invisipen 461</t>
  </si>
  <si>
    <t>Invisipen 326</t>
  </si>
  <si>
    <t>Invisipen 321</t>
  </si>
  <si>
    <t>Invisipen 415</t>
  </si>
  <si>
    <t>Invisipen 411</t>
  </si>
  <si>
    <t>Invisipen 422, 423</t>
  </si>
  <si>
    <t>4e Pg72</t>
  </si>
  <si>
    <t>1,3</t>
  </si>
  <si>
    <t>2,3</t>
  </si>
  <si>
    <t>Test</t>
  </si>
  <si>
    <t>%</t>
  </si>
  <si>
    <t>Test 1</t>
  </si>
  <si>
    <t>Test 2</t>
  </si>
  <si>
    <t>Test 3</t>
  </si>
  <si>
    <t>Test 4</t>
  </si>
  <si>
    <t>Test 5</t>
  </si>
  <si>
    <t>I can find the mean, mode, median and range from a bar/line chart</t>
  </si>
  <si>
    <t>I can find the mean, mode, median and range from a stem and leaf diagram</t>
  </si>
  <si>
    <t>I can find averages from a frequency table</t>
  </si>
  <si>
    <t>8c Pg146</t>
  </si>
  <si>
    <t>8d Pg148</t>
  </si>
  <si>
    <t>8a Pg144</t>
  </si>
  <si>
    <t>8d Pg124</t>
  </si>
  <si>
    <t>8f Pg146</t>
  </si>
  <si>
    <t>8h Pg150</t>
  </si>
  <si>
    <t>8d Pg150</t>
  </si>
  <si>
    <t>Invisipen 422</t>
  </si>
  <si>
    <t>Invisipen 442</t>
  </si>
  <si>
    <t>Invisipen 431</t>
  </si>
  <si>
    <t>I can find the mode from a pictogram</t>
  </si>
  <si>
    <t>Straight Line Graphs</t>
  </si>
  <si>
    <t>Test 6</t>
  </si>
  <si>
    <t>A7.4 STRAIGHT LINE GRAPHS</t>
  </si>
  <si>
    <t>I can calculate the gradient and the y-intercept of a straight line between two points</t>
  </si>
  <si>
    <t>I can draw a straight line given an equation</t>
  </si>
  <si>
    <t>I can write down the gradient and the y-intercept from an equation</t>
  </si>
  <si>
    <t>I can determine if points lie on a straight line</t>
  </si>
  <si>
    <t>6c Pg 115</t>
  </si>
  <si>
    <t>Invisipen 262</t>
  </si>
  <si>
    <t>6b Pg107
6c Pg109
6d Pg111</t>
  </si>
  <si>
    <t>6d Pg111</t>
  </si>
  <si>
    <t>Invisipen 265</t>
  </si>
  <si>
    <t>6b Pg 103</t>
  </si>
  <si>
    <t>6a Pg101
6b Pg103</t>
  </si>
  <si>
    <t>Test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</si>
</sst>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sz val="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4B084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FDAFF"/>
        <bgColor indexed="64"/>
      </patternFill>
    </fill>
    <fill>
      <patternFill patternType="solid">
        <fgColor rgb="FF0078D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B583C3"/>
        <bgColor indexed="64"/>
      </patternFill>
    </fill>
    <fill>
      <patternFill patternType="solid">
        <fgColor rgb="FFF5D990"/>
        <bgColor indexed="64"/>
      </patternFill>
    </fill>
    <fill>
      <patternFill patternType="solid">
        <fgColor rgb="FFF5A7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ED99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EDA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2F2F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6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4" fillId="0" borderId="1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6" fillId="0" borderId="10" xfId="1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/>
    </xf>
    <xf numFmtId="0" fontId="8" fillId="6" borderId="13" xfId="1" applyFont="1" applyFill="1" applyBorder="1" applyAlignment="1" applyProtection="1">
      <alignment horizontal="center"/>
    </xf>
    <xf numFmtId="0" fontId="6" fillId="0" borderId="13" xfId="1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6" fillId="0" borderId="16" xfId="1" applyFont="1" applyBorder="1" applyAlignment="1" applyProtection="1">
      <alignment horizontal="center"/>
    </xf>
    <xf numFmtId="0" fontId="8" fillId="6" borderId="10" xfId="1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 wrapText="1"/>
    </xf>
    <xf numFmtId="0" fontId="10" fillId="12" borderId="1" xfId="0" applyFont="1" applyFill="1" applyBorder="1" applyAlignment="1" applyProtection="1">
      <alignment horizontal="center"/>
    </xf>
    <xf numFmtId="0" fontId="9" fillId="13" borderId="10" xfId="0" applyFont="1" applyFill="1" applyBorder="1" applyAlignment="1" applyProtection="1">
      <alignment horizontal="center" vertical="center"/>
    </xf>
    <xf numFmtId="0" fontId="11" fillId="13" borderId="10" xfId="0" applyFont="1" applyFill="1" applyBorder="1" applyAlignment="1" applyProtection="1">
      <alignment horizontal="center" vertical="center" wrapText="1"/>
    </xf>
    <xf numFmtId="0" fontId="9" fillId="14" borderId="13" xfId="0" applyFont="1" applyFill="1" applyBorder="1" applyAlignment="1" applyProtection="1">
      <alignment horizontal="center" vertical="center"/>
    </xf>
    <xf numFmtId="0" fontId="9" fillId="13" borderId="13" xfId="0" applyFont="1" applyFill="1" applyBorder="1" applyAlignment="1" applyProtection="1">
      <alignment horizontal="center" vertical="center"/>
    </xf>
    <xf numFmtId="0" fontId="9" fillId="14" borderId="16" xfId="0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vertical="center" wrapText="1"/>
    </xf>
    <xf numFmtId="0" fontId="9" fillId="5" borderId="1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16" borderId="36" xfId="0" applyFont="1" applyFill="1" applyBorder="1" applyAlignment="1" applyProtection="1">
      <alignment horizontal="center" vertical="center"/>
    </xf>
    <xf numFmtId="0" fontId="4" fillId="16" borderId="37" xfId="0" applyFont="1" applyFill="1" applyBorder="1" applyAlignment="1" applyProtection="1">
      <alignment horizontal="center" vertical="center"/>
    </xf>
    <xf numFmtId="0" fontId="4" fillId="16" borderId="38" xfId="0" applyFont="1" applyFill="1" applyBorder="1" applyAlignment="1" applyProtection="1">
      <alignment horizontal="center" vertical="center"/>
    </xf>
    <xf numFmtId="0" fontId="4" fillId="16" borderId="35" xfId="0" applyFont="1" applyFill="1" applyBorder="1" applyAlignment="1" applyProtection="1">
      <alignment horizontal="center" vertical="center"/>
    </xf>
    <xf numFmtId="0" fontId="4" fillId="16" borderId="35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0" fillId="16" borderId="10" xfId="0" applyFill="1" applyBorder="1" applyAlignment="1" applyProtection="1">
      <alignment horizontal="center" vertical="center"/>
    </xf>
    <xf numFmtId="0" fontId="0" fillId="16" borderId="13" xfId="0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</xf>
    <xf numFmtId="0" fontId="0" fillId="16" borderId="31" xfId="0" applyFill="1" applyBorder="1" applyAlignment="1" applyProtection="1">
      <alignment horizontal="center" vertical="center" wrapText="1"/>
    </xf>
    <xf numFmtId="0" fontId="0" fillId="16" borderId="15" xfId="0" applyFill="1" applyBorder="1" applyAlignment="1" applyProtection="1">
      <alignment horizontal="center" vertical="center" wrapText="1"/>
    </xf>
    <xf numFmtId="0" fontId="0" fillId="16" borderId="40" xfId="0" applyFill="1" applyBorder="1" applyAlignment="1" applyProtection="1">
      <alignment horizontal="center" vertical="center" wrapText="1"/>
    </xf>
    <xf numFmtId="0" fontId="0" fillId="16" borderId="13" xfId="0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0" fillId="16" borderId="16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14" fillId="0" borderId="35" xfId="0" applyFont="1" applyFill="1" applyBorder="1" applyAlignment="1" applyProtection="1">
      <alignment horizontal="center" vertical="center"/>
    </xf>
    <xf numFmtId="0" fontId="0" fillId="2" borderId="0" xfId="0" applyFill="1" applyAlignment="1" applyProtection="1"/>
    <xf numFmtId="0" fontId="0" fillId="16" borderId="29" xfId="0" applyFill="1" applyBorder="1" applyAlignment="1" applyProtection="1">
      <alignment horizontal="center" vertical="center" wrapText="1"/>
    </xf>
    <xf numFmtId="0" fontId="0" fillId="16" borderId="12" xfId="0" applyFill="1" applyBorder="1" applyAlignment="1" applyProtection="1">
      <alignment horizontal="center" vertical="center" wrapText="1"/>
    </xf>
    <xf numFmtId="0" fontId="0" fillId="17" borderId="0" xfId="0" applyFill="1" applyBorder="1" applyAlignment="1" applyProtection="1">
      <alignment horizontal="center"/>
    </xf>
    <xf numFmtId="0" fontId="5" fillId="17" borderId="0" xfId="1" applyFill="1" applyBorder="1" applyAlignment="1" applyProtection="1">
      <alignment horizontal="center" vertical="center"/>
    </xf>
    <xf numFmtId="0" fontId="0" fillId="17" borderId="0" xfId="0" applyFill="1" applyBorder="1" applyAlignment="1" applyProtection="1">
      <alignment horizontal="center" vertical="center"/>
    </xf>
    <xf numFmtId="0" fontId="0" fillId="15" borderId="0" xfId="0" applyFill="1" applyAlignment="1" applyProtection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/>
    </xf>
    <xf numFmtId="0" fontId="0" fillId="16" borderId="29" xfId="0" applyFill="1" applyBorder="1" applyAlignment="1" applyProtection="1">
      <alignment vertical="center" wrapText="1"/>
    </xf>
    <xf numFmtId="0" fontId="0" fillId="16" borderId="12" xfId="0" applyFill="1" applyBorder="1" applyAlignment="1" applyProtection="1">
      <alignment vertical="center" wrapText="1"/>
    </xf>
    <xf numFmtId="0" fontId="9" fillId="8" borderId="1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/>
    </xf>
    <xf numFmtId="0" fontId="4" fillId="16" borderId="36" xfId="0" applyFont="1" applyFill="1" applyBorder="1" applyAlignment="1" applyProtection="1">
      <alignment horizontal="center"/>
    </xf>
    <xf numFmtId="0" fontId="4" fillId="16" borderId="37" xfId="0" applyFont="1" applyFill="1" applyBorder="1" applyAlignment="1" applyProtection="1">
      <alignment horizontal="center"/>
    </xf>
    <xf numFmtId="0" fontId="4" fillId="16" borderId="38" xfId="0" applyFont="1" applyFill="1" applyBorder="1" applyAlignment="1" applyProtection="1">
      <alignment horizontal="center"/>
    </xf>
    <xf numFmtId="0" fontId="0" fillId="16" borderId="29" xfId="0" applyFill="1" applyBorder="1" applyAlignment="1" applyProtection="1">
      <alignment horizontal="center" vertical="center"/>
    </xf>
    <xf numFmtId="0" fontId="0" fillId="16" borderId="39" xfId="0" applyFill="1" applyBorder="1" applyAlignment="1" applyProtection="1">
      <alignment horizontal="center" vertical="center"/>
    </xf>
    <xf numFmtId="0" fontId="0" fillId="16" borderId="31" xfId="0" applyFill="1" applyBorder="1" applyAlignment="1" applyProtection="1">
      <alignment horizontal="center" vertical="center"/>
    </xf>
    <xf numFmtId="0" fontId="0" fillId="16" borderId="15" xfId="0" applyFill="1" applyBorder="1" applyAlignment="1" applyProtection="1">
      <alignment horizontal="center" vertical="center"/>
    </xf>
    <xf numFmtId="0" fontId="0" fillId="16" borderId="40" xfId="0" applyFill="1" applyBorder="1" applyAlignment="1" applyProtection="1">
      <alignment horizontal="center" vertical="center"/>
    </xf>
    <xf numFmtId="0" fontId="0" fillId="16" borderId="33" xfId="0" applyFill="1" applyBorder="1" applyAlignment="1" applyProtection="1">
      <alignment horizontal="center" vertical="center"/>
    </xf>
    <xf numFmtId="0" fontId="0" fillId="16" borderId="18" xfId="0" applyFill="1" applyBorder="1" applyAlignment="1" applyProtection="1">
      <alignment horizontal="center" vertical="center"/>
    </xf>
    <xf numFmtId="0" fontId="0" fillId="16" borderId="41" xfId="0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16" borderId="43" xfId="0" applyFill="1" applyBorder="1" applyAlignment="1" applyProtection="1">
      <alignment horizontal="center" vertical="center" wrapText="1"/>
    </xf>
    <xf numFmtId="0" fontId="4" fillId="16" borderId="44" xfId="0" applyFont="1" applyFill="1" applyBorder="1" applyAlignment="1" applyProtection="1">
      <alignment horizontal="center" vertical="center"/>
    </xf>
    <xf numFmtId="0" fontId="4" fillId="16" borderId="7" xfId="0" applyFont="1" applyFill="1" applyBorder="1" applyAlignment="1" applyProtection="1">
      <alignment horizontal="center" vertical="center"/>
    </xf>
    <xf numFmtId="0" fontId="4" fillId="16" borderId="8" xfId="0" applyFont="1" applyFill="1" applyBorder="1" applyAlignment="1" applyProtection="1">
      <alignment horizontal="center" vertical="center"/>
    </xf>
    <xf numFmtId="0" fontId="4" fillId="16" borderId="21" xfId="0" applyFont="1" applyFill="1" applyBorder="1" applyAlignment="1" applyProtection="1">
      <alignment horizontal="center" vertical="center"/>
    </xf>
    <xf numFmtId="0" fontId="0" fillId="16" borderId="33" xfId="0" applyFill="1" applyBorder="1" applyAlignment="1" applyProtection="1">
      <alignment horizontal="center" vertical="center" wrapText="1"/>
    </xf>
    <xf numFmtId="0" fontId="0" fillId="16" borderId="18" xfId="0" applyFill="1" applyBorder="1" applyAlignment="1" applyProtection="1">
      <alignment horizontal="center" vertical="center" wrapText="1"/>
    </xf>
    <xf numFmtId="0" fontId="0" fillId="16" borderId="4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16" borderId="16" xfId="0" applyFill="1" applyBorder="1" applyAlignment="1" applyProtection="1">
      <alignment horizontal="center" vertical="center" wrapText="1"/>
    </xf>
    <xf numFmtId="0" fontId="9" fillId="9" borderId="1" xfId="0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0" fillId="16" borderId="14" xfId="0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0" fillId="16" borderId="11" xfId="0" applyFill="1" applyBorder="1" applyAlignment="1" applyProtection="1">
      <alignment vertical="center" wrapText="1"/>
    </xf>
    <xf numFmtId="0" fontId="0" fillId="16" borderId="17" xfId="0" applyFill="1" applyBorder="1" applyAlignment="1" applyProtection="1">
      <alignment horizontal="center" vertical="center" wrapText="1"/>
    </xf>
    <xf numFmtId="0" fontId="9" fillId="18" borderId="1" xfId="0" applyFont="1" applyFill="1" applyBorder="1" applyAlignment="1" applyProtection="1">
      <alignment horizontal="center" vertical="center"/>
    </xf>
    <xf numFmtId="0" fontId="0" fillId="16" borderId="10" xfId="0" applyFill="1" applyBorder="1" applyAlignment="1" applyProtection="1">
      <alignment horizontal="center" vertical="center" wrapText="1"/>
    </xf>
    <xf numFmtId="0" fontId="9" fillId="11" borderId="1" xfId="0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4" fillId="16" borderId="1" xfId="0" applyFont="1" applyFill="1" applyBorder="1" applyAlignment="1" applyProtection="1">
      <alignment horizontal="center"/>
    </xf>
    <xf numFmtId="0" fontId="0" fillId="16" borderId="12" xfId="0" applyFill="1" applyBorder="1" applyAlignment="1" applyProtection="1">
      <alignment horizontal="center" vertical="center"/>
    </xf>
    <xf numFmtId="0" fontId="4" fillId="16" borderId="46" xfId="0" applyFont="1" applyFill="1" applyBorder="1" applyAlignment="1" applyProtection="1">
      <alignment horizontal="center"/>
    </xf>
    <xf numFmtId="0" fontId="4" fillId="16" borderId="47" xfId="0" applyFont="1" applyFill="1" applyBorder="1" applyAlignment="1" applyProtection="1">
      <alignment horizontal="center"/>
    </xf>
    <xf numFmtId="0" fontId="4" fillId="16" borderId="48" xfId="0" applyFont="1" applyFill="1" applyBorder="1" applyAlignment="1" applyProtection="1">
      <alignment horizontal="center"/>
    </xf>
    <xf numFmtId="0" fontId="1" fillId="8" borderId="16" xfId="1" applyFont="1" applyFill="1" applyBorder="1" applyAlignment="1" applyProtection="1">
      <alignment horizontal="center"/>
    </xf>
    <xf numFmtId="0" fontId="1" fillId="10" borderId="16" xfId="1" applyFont="1" applyFill="1" applyBorder="1" applyAlignment="1" applyProtection="1">
      <alignment horizontal="center"/>
    </xf>
    <xf numFmtId="0" fontId="0" fillId="16" borderId="11" xfId="0" applyFill="1" applyBorder="1" applyAlignment="1" applyProtection="1">
      <alignment horizontal="center" vertical="center" wrapText="1"/>
    </xf>
    <xf numFmtId="0" fontId="0" fillId="16" borderId="12" xfId="0" applyFill="1" applyBorder="1" applyAlignment="1" applyProtection="1">
      <alignment horizontal="center" vertical="center" wrapText="1"/>
    </xf>
    <xf numFmtId="0" fontId="0" fillId="16" borderId="31" xfId="0" applyFill="1" applyBorder="1" applyAlignment="1" applyProtection="1">
      <alignment horizontal="center" vertical="center"/>
    </xf>
    <xf numFmtId="0" fontId="0" fillId="16" borderId="15" xfId="0" applyFill="1" applyBorder="1" applyAlignment="1" applyProtection="1">
      <alignment horizontal="center" vertical="center"/>
    </xf>
    <xf numFmtId="0" fontId="0" fillId="16" borderId="40" xfId="0" applyFill="1" applyBorder="1" applyAlignment="1" applyProtection="1">
      <alignment horizontal="center" vertical="center"/>
    </xf>
    <xf numFmtId="0" fontId="0" fillId="16" borderId="33" xfId="0" applyFill="1" applyBorder="1" applyAlignment="1" applyProtection="1">
      <alignment horizontal="center" vertical="center"/>
    </xf>
    <xf numFmtId="0" fontId="0" fillId="16" borderId="18" xfId="0" applyFill="1" applyBorder="1" applyAlignment="1" applyProtection="1">
      <alignment horizontal="center" vertical="center"/>
    </xf>
    <xf numFmtId="0" fontId="0" fillId="16" borderId="4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18" fillId="19" borderId="2" xfId="0" applyFont="1" applyFill="1" applyBorder="1" applyAlignment="1" applyProtection="1">
      <alignment vertical="center"/>
    </xf>
    <xf numFmtId="0" fontId="18" fillId="20" borderId="2" xfId="0" applyFont="1" applyFill="1" applyBorder="1" applyAlignment="1" applyProtection="1">
      <alignment vertical="center"/>
    </xf>
    <xf numFmtId="0" fontId="18" fillId="21" borderId="2" xfId="0" applyFont="1" applyFill="1" applyBorder="1" applyAlignment="1" applyProtection="1">
      <alignment vertical="center"/>
    </xf>
    <xf numFmtId="0" fontId="17" fillId="3" borderId="1" xfId="0" applyFont="1" applyFill="1" applyBorder="1" applyAlignment="1" applyProtection="1">
      <alignment horizontal="center" vertical="center" wrapText="1"/>
    </xf>
    <xf numFmtId="0" fontId="5" fillId="2" borderId="0" xfId="1" quotePrefix="1" applyFill="1" applyProtection="1"/>
    <xf numFmtId="0" fontId="0" fillId="16" borderId="17" xfId="0" applyFill="1" applyBorder="1" applyAlignment="1" applyProtection="1">
      <alignment vertical="center" wrapText="1"/>
    </xf>
    <xf numFmtId="0" fontId="0" fillId="16" borderId="18" xfId="0" applyFill="1" applyBorder="1" applyAlignment="1" applyProtection="1">
      <alignment vertical="center" wrapText="1"/>
    </xf>
    <xf numFmtId="0" fontId="13" fillId="0" borderId="34" xfId="0" applyFont="1" applyFill="1" applyBorder="1" applyAlignment="1" applyProtection="1">
      <alignment horizontal="center" vertical="center"/>
      <protection locked="0"/>
    </xf>
    <xf numFmtId="0" fontId="0" fillId="16" borderId="28" xfId="0" applyFill="1" applyBorder="1" applyAlignment="1" applyProtection="1">
      <alignment horizontal="center" vertical="center"/>
    </xf>
    <xf numFmtId="0" fontId="20" fillId="2" borderId="0" xfId="0" applyFont="1" applyFill="1" applyProtection="1"/>
    <xf numFmtId="0" fontId="0" fillId="16" borderId="29" xfId="0" applyFill="1" applyBorder="1" applyAlignment="1" applyProtection="1">
      <alignment horizontal="center" vertical="center" wrapText="1"/>
    </xf>
    <xf numFmtId="0" fontId="0" fillId="16" borderId="12" xfId="0" applyFill="1" applyBorder="1" applyAlignment="1" applyProtection="1">
      <alignment horizontal="center" vertical="center" wrapText="1"/>
    </xf>
    <xf numFmtId="0" fontId="0" fillId="16" borderId="39" xfId="0" applyFill="1" applyBorder="1" applyAlignment="1" applyProtection="1">
      <alignment horizontal="center" vertical="center" wrapText="1"/>
    </xf>
    <xf numFmtId="0" fontId="0" fillId="16" borderId="27" xfId="0" applyFill="1" applyBorder="1" applyAlignment="1" applyProtection="1">
      <alignment horizontal="center" vertical="center" wrapText="1"/>
    </xf>
    <xf numFmtId="1" fontId="7" fillId="0" borderId="28" xfId="0" applyNumberFormat="1" applyFont="1" applyBorder="1" applyAlignment="1" applyProtection="1">
      <alignment horizontal="center" vertical="center" wrapText="1"/>
      <protection locked="0"/>
    </xf>
    <xf numFmtId="0" fontId="1" fillId="17" borderId="0" xfId="1" applyFont="1" applyFill="1" applyBorder="1" applyAlignment="1" applyProtection="1">
      <alignment horizontal="center"/>
    </xf>
    <xf numFmtId="0" fontId="1" fillId="0" borderId="32" xfId="0" applyFont="1" applyBorder="1" applyAlignment="1" applyProtection="1">
      <alignment horizontal="center"/>
    </xf>
    <xf numFmtId="1" fontId="7" fillId="0" borderId="43" xfId="0" applyNumberFormat="1" applyFont="1" applyBorder="1" applyAlignment="1" applyProtection="1">
      <alignment horizontal="center" vertical="center" wrapText="1"/>
      <protection locked="0"/>
    </xf>
    <xf numFmtId="0" fontId="1" fillId="7" borderId="32" xfId="1" applyFont="1" applyFill="1" applyBorder="1" applyAlignment="1" applyProtection="1">
      <alignment horizontal="center"/>
    </xf>
    <xf numFmtId="0" fontId="6" fillId="0" borderId="32" xfId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10" borderId="2" xfId="1" applyFont="1" applyFill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/>
    </xf>
    <xf numFmtId="1" fontId="7" fillId="0" borderId="22" xfId="0" applyNumberFormat="1" applyFont="1" applyBorder="1" applyAlignment="1" applyProtection="1">
      <alignment horizontal="center" vertical="center" wrapText="1"/>
      <protection locked="0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0" fontId="1" fillId="17" borderId="0" xfId="0" applyFont="1" applyFill="1" applyBorder="1" applyAlignment="1" applyProtection="1">
      <alignment horizontal="center"/>
    </xf>
    <xf numFmtId="0" fontId="0" fillId="17" borderId="0" xfId="0" applyFill="1" applyProtection="1"/>
    <xf numFmtId="1" fontId="1" fillId="17" borderId="0" xfId="0" applyNumberFormat="1" applyFont="1" applyFill="1" applyBorder="1" applyAlignment="1" applyProtection="1">
      <alignment horizontal="center"/>
    </xf>
    <xf numFmtId="0" fontId="1" fillId="17" borderId="0" xfId="0" applyFont="1" applyFill="1" applyBorder="1" applyAlignment="1" applyProtection="1">
      <alignment horizontal="center"/>
      <protection locked="0"/>
    </xf>
    <xf numFmtId="0" fontId="4" fillId="17" borderId="0" xfId="0" applyFont="1" applyFill="1" applyBorder="1" applyAlignment="1" applyProtection="1">
      <alignment horizontal="center"/>
    </xf>
    <xf numFmtId="0" fontId="3" fillId="17" borderId="0" xfId="0" applyFont="1" applyFill="1" applyBorder="1" applyAlignment="1" applyProtection="1"/>
    <xf numFmtId="0" fontId="3" fillId="17" borderId="25" xfId="0" applyFont="1" applyFill="1" applyBorder="1" applyAlignment="1" applyProtection="1"/>
    <xf numFmtId="0" fontId="4" fillId="0" borderId="21" xfId="0" applyFont="1" applyBorder="1" applyAlignment="1" applyProtection="1">
      <alignment horizontal="center"/>
    </xf>
    <xf numFmtId="1" fontId="7" fillId="0" borderId="27" xfId="0" applyNumberFormat="1" applyFont="1" applyBorder="1" applyAlignment="1" applyProtection="1">
      <alignment horizontal="center" vertical="center" wrapText="1"/>
      <protection locked="0"/>
    </xf>
    <xf numFmtId="1" fontId="7" fillId="0" borderId="49" xfId="0" applyNumberFormat="1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</xf>
    <xf numFmtId="0" fontId="6" fillId="0" borderId="45" xfId="1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" fillId="9" borderId="42" xfId="1" applyFont="1" applyFill="1" applyBorder="1" applyAlignment="1" applyProtection="1">
      <alignment horizontal="center"/>
    </xf>
    <xf numFmtId="0" fontId="6" fillId="0" borderId="42" xfId="1" applyFont="1" applyBorder="1" applyAlignment="1" applyProtection="1">
      <alignment horizontal="center"/>
    </xf>
    <xf numFmtId="0" fontId="1" fillId="8" borderId="10" xfId="1" applyFont="1" applyFill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5" borderId="23" xfId="1" applyFont="1" applyFill="1" applyBorder="1" applyAlignment="1" applyProtection="1">
      <alignment horizontal="center"/>
    </xf>
    <xf numFmtId="0" fontId="6" fillId="0" borderId="23" xfId="1" applyFont="1" applyBorder="1" applyAlignment="1" applyProtection="1">
      <alignment horizontal="center"/>
    </xf>
    <xf numFmtId="0" fontId="8" fillId="6" borderId="2" xfId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6" fillId="0" borderId="10" xfId="1" applyFont="1" applyFill="1" applyBorder="1" applyAlignment="1" applyProtection="1">
      <alignment horizontal="center"/>
    </xf>
    <xf numFmtId="0" fontId="1" fillId="17" borderId="20" xfId="0" applyFont="1" applyFill="1" applyBorder="1" applyAlignment="1" applyProtection="1">
      <alignment horizontal="center"/>
    </xf>
    <xf numFmtId="0" fontId="1" fillId="17" borderId="20" xfId="1" applyFont="1" applyFill="1" applyBorder="1" applyAlignment="1" applyProtection="1">
      <alignment horizontal="center"/>
    </xf>
    <xf numFmtId="0" fontId="1" fillId="17" borderId="20" xfId="0" applyFont="1" applyFill="1" applyBorder="1" applyAlignment="1" applyProtection="1">
      <alignment horizontal="center" vertical="center"/>
    </xf>
    <xf numFmtId="0" fontId="1" fillId="17" borderId="9" xfId="0" applyFont="1" applyFill="1" applyBorder="1" applyAlignment="1" applyProtection="1">
      <alignment horizontal="center"/>
    </xf>
    <xf numFmtId="0" fontId="0" fillId="17" borderId="9" xfId="0" applyFill="1" applyBorder="1" applyAlignment="1">
      <alignment horizontal="center" vertical="center"/>
    </xf>
    <xf numFmtId="0" fontId="4" fillId="17" borderId="9" xfId="0" applyFont="1" applyFill="1" applyBorder="1" applyAlignment="1" applyProtection="1">
      <alignment horizontal="center" vertical="center" wrapText="1"/>
    </xf>
    <xf numFmtId="0" fontId="0" fillId="17" borderId="9" xfId="0" applyFill="1" applyBorder="1" applyAlignment="1" applyProtection="1">
      <alignment horizontal="center" vertical="center"/>
    </xf>
    <xf numFmtId="0" fontId="0" fillId="16" borderId="31" xfId="0" applyFill="1" applyBorder="1" applyAlignment="1" applyProtection="1">
      <alignment horizontal="center" vertical="center"/>
    </xf>
    <xf numFmtId="0" fontId="0" fillId="16" borderId="15" xfId="0" applyFill="1" applyBorder="1" applyAlignment="1" applyProtection="1">
      <alignment horizontal="center" vertical="center"/>
    </xf>
    <xf numFmtId="0" fontId="0" fillId="16" borderId="40" xfId="0" applyFill="1" applyBorder="1" applyAlignment="1" applyProtection="1">
      <alignment horizontal="center" vertical="center"/>
    </xf>
    <xf numFmtId="0" fontId="8" fillId="17" borderId="0" xfId="1" applyFont="1" applyFill="1" applyBorder="1" applyAlignment="1" applyProtection="1">
      <alignment vertical="center" wrapText="1"/>
    </xf>
    <xf numFmtId="0" fontId="11" fillId="17" borderId="0" xfId="0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0" fillId="16" borderId="47" xfId="0" applyFill="1" applyBorder="1" applyAlignment="1" applyProtection="1">
      <alignment horizontal="center" vertical="center"/>
    </xf>
    <xf numFmtId="0" fontId="0" fillId="16" borderId="48" xfId="0" applyFill="1" applyBorder="1" applyAlignment="1" applyProtection="1">
      <alignment horizontal="center" vertical="center"/>
    </xf>
    <xf numFmtId="0" fontId="0" fillId="16" borderId="3" xfId="0" applyFill="1" applyBorder="1" applyAlignment="1" applyProtection="1">
      <alignment horizontal="center" vertical="center" wrapText="1"/>
    </xf>
    <xf numFmtId="0" fontId="0" fillId="16" borderId="3" xfId="0" applyFill="1" applyBorder="1" applyAlignment="1" applyProtection="1">
      <alignment horizontal="center" vertical="center"/>
    </xf>
    <xf numFmtId="0" fontId="11" fillId="15" borderId="13" xfId="0" applyFont="1" applyFill="1" applyBorder="1" applyAlignment="1" applyProtection="1">
      <alignment horizontal="center" wrapText="1"/>
    </xf>
    <xf numFmtId="0" fontId="11" fillId="15" borderId="13" xfId="0" applyFont="1" applyFill="1" applyBorder="1" applyAlignment="1" applyProtection="1">
      <alignment horizontal="center" vertical="center" wrapText="1"/>
    </xf>
    <xf numFmtId="0" fontId="11" fillId="15" borderId="16" xfId="0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horizontal="center"/>
    </xf>
    <xf numFmtId="0" fontId="0" fillId="16" borderId="31" xfId="0" quotePrefix="1" applyFill="1" applyBorder="1" applyAlignment="1" applyProtection="1">
      <alignment horizontal="center" vertical="center"/>
    </xf>
    <xf numFmtId="0" fontId="0" fillId="16" borderId="15" xfId="0" quotePrefix="1" applyFill="1" applyBorder="1" applyAlignment="1" applyProtection="1">
      <alignment horizontal="center" vertical="center"/>
    </xf>
    <xf numFmtId="0" fontId="0" fillId="16" borderId="40" xfId="0" quotePrefix="1" applyFill="1" applyBorder="1" applyAlignment="1" applyProtection="1">
      <alignment horizontal="center" vertical="center"/>
    </xf>
    <xf numFmtId="0" fontId="0" fillId="16" borderId="46" xfId="0" applyFill="1" applyBorder="1" applyAlignment="1" applyProtection="1">
      <alignment horizontal="center" vertical="center" wrapText="1"/>
    </xf>
    <xf numFmtId="0" fontId="0" fillId="16" borderId="13" xfId="0" quotePrefix="1" applyFill="1" applyBorder="1" applyAlignment="1" applyProtection="1">
      <alignment horizontal="center" vertical="center" wrapText="1"/>
    </xf>
    <xf numFmtId="0" fontId="1" fillId="12" borderId="0" xfId="1" applyFont="1" applyFill="1" applyBorder="1" applyAlignment="1" applyProtection="1">
      <alignment horizontal="center" vertical="center" wrapText="1"/>
    </xf>
    <xf numFmtId="0" fontId="0" fillId="16" borderId="13" xfId="0" quotePrefix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1" fillId="8" borderId="23" xfId="1" applyFont="1" applyFill="1" applyBorder="1" applyAlignment="1" applyProtection="1">
      <alignment horizontal="center"/>
    </xf>
    <xf numFmtId="0" fontId="1" fillId="11" borderId="16" xfId="1" applyFont="1" applyFill="1" applyBorder="1" applyAlignment="1" applyProtection="1">
      <alignment horizontal="center"/>
    </xf>
    <xf numFmtId="0" fontId="0" fillId="16" borderId="29" xfId="0" applyFill="1" applyBorder="1" applyAlignment="1" applyProtection="1">
      <alignment horizontal="center" vertical="center" wrapText="1"/>
    </xf>
    <xf numFmtId="0" fontId="0" fillId="16" borderId="12" xfId="0" applyFill="1" applyBorder="1" applyAlignment="1" applyProtection="1">
      <alignment horizontal="center" vertical="center" wrapText="1"/>
    </xf>
    <xf numFmtId="0" fontId="13" fillId="0" borderId="42" xfId="0" applyFont="1" applyFill="1" applyBorder="1" applyAlignment="1" applyProtection="1">
      <alignment horizontal="center" vertical="center"/>
      <protection locked="0"/>
    </xf>
    <xf numFmtId="0" fontId="0" fillId="16" borderId="42" xfId="0" applyFill="1" applyBorder="1" applyAlignment="1" applyProtection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horizontal="center" textRotation="90"/>
    </xf>
    <xf numFmtId="0" fontId="1" fillId="12" borderId="0" xfId="1" applyFont="1" applyFill="1" applyBorder="1" applyAlignment="1" applyProtection="1">
      <alignment horizontal="center" vertical="center" wrapText="1"/>
    </xf>
    <xf numFmtId="1" fontId="1" fillId="15" borderId="1" xfId="0" applyNumberFormat="1" applyFont="1" applyFill="1" applyBorder="1" applyAlignment="1" applyProtection="1">
      <alignment horizontal="center" vertical="center"/>
      <protection locked="0"/>
    </xf>
    <xf numFmtId="0" fontId="0" fillId="16" borderId="31" xfId="0" quotePrefix="1" applyFill="1" applyBorder="1" applyAlignment="1" applyProtection="1">
      <alignment horizontal="center" vertical="center" wrapText="1"/>
    </xf>
    <xf numFmtId="0" fontId="0" fillId="16" borderId="33" xfId="0" quotePrefix="1" applyFill="1" applyBorder="1" applyAlignment="1" applyProtection="1">
      <alignment horizontal="center" vertical="center" wrapText="1"/>
    </xf>
    <xf numFmtId="0" fontId="0" fillId="16" borderId="50" xfId="0" quotePrefix="1" applyFill="1" applyBorder="1" applyAlignment="1" applyProtection="1">
      <alignment horizontal="center" vertical="center" wrapText="1"/>
    </xf>
    <xf numFmtId="0" fontId="0" fillId="16" borderId="15" xfId="0" quotePrefix="1" applyFill="1" applyBorder="1" applyAlignment="1" applyProtection="1">
      <alignment horizontal="center" vertical="center" wrapText="1"/>
    </xf>
    <xf numFmtId="0" fontId="0" fillId="16" borderId="18" xfId="0" quotePrefix="1" applyFill="1" applyBorder="1" applyAlignment="1" applyProtection="1">
      <alignment horizontal="center" vertical="center" wrapText="1"/>
    </xf>
    <xf numFmtId="0" fontId="0" fillId="16" borderId="51" xfId="0" applyFill="1" applyBorder="1" applyAlignment="1" applyProtection="1">
      <alignment horizontal="center" vertical="center" wrapText="1"/>
    </xf>
    <xf numFmtId="0" fontId="0" fillId="16" borderId="51" xfId="0" quotePrefix="1" applyFill="1" applyBorder="1" applyAlignment="1" applyProtection="1">
      <alignment horizontal="center" vertical="center" wrapText="1"/>
    </xf>
    <xf numFmtId="0" fontId="0" fillId="16" borderId="1" xfId="0" applyFill="1" applyBorder="1" applyAlignment="1" applyProtection="1">
      <alignment horizontal="center" vertical="center" wrapText="1"/>
    </xf>
    <xf numFmtId="0" fontId="1" fillId="24" borderId="1" xfId="0" applyFont="1" applyFill="1" applyBorder="1" applyAlignment="1" applyProtection="1">
      <alignment horizontal="center" vertical="center"/>
    </xf>
    <xf numFmtId="0" fontId="6" fillId="23" borderId="2" xfId="1" applyFont="1" applyFill="1" applyBorder="1" applyAlignment="1" applyProtection="1">
      <alignment horizontal="center"/>
    </xf>
    <xf numFmtId="0" fontId="6" fillId="23" borderId="10" xfId="1" applyFont="1" applyFill="1" applyBorder="1" applyAlignment="1" applyProtection="1">
      <alignment horizontal="center"/>
    </xf>
    <xf numFmtId="0" fontId="6" fillId="0" borderId="10" xfId="1" applyFont="1" applyBorder="1" applyAlignment="1" applyProtection="1">
      <alignment horizontal="center"/>
    </xf>
    <xf numFmtId="0" fontId="11" fillId="25" borderId="35" xfId="0" applyFont="1" applyFill="1" applyBorder="1" applyAlignment="1" applyProtection="1">
      <alignment horizontal="center" vertical="center" wrapText="1"/>
    </xf>
    <xf numFmtId="1" fontId="1" fillId="15" borderId="10" xfId="0" applyNumberFormat="1" applyFont="1" applyFill="1" applyBorder="1" applyAlignment="1" applyProtection="1">
      <alignment horizontal="center" vertical="center"/>
      <protection locked="0"/>
    </xf>
    <xf numFmtId="1" fontId="1" fillId="15" borderId="16" xfId="0" applyNumberFormat="1" applyFont="1" applyFill="1" applyBorder="1" applyAlignment="1" applyProtection="1">
      <alignment horizontal="center" vertical="center"/>
      <protection locked="0"/>
    </xf>
    <xf numFmtId="0" fontId="1" fillId="25" borderId="1" xfId="0" applyFont="1" applyFill="1" applyBorder="1" applyAlignment="1" applyProtection="1">
      <alignment horizontal="center" vertical="center"/>
    </xf>
    <xf numFmtId="0" fontId="1" fillId="25" borderId="3" xfId="0" applyFont="1" applyFill="1" applyBorder="1" applyAlignment="1" applyProtection="1">
      <alignment horizontal="center" vertical="center"/>
    </xf>
    <xf numFmtId="1" fontId="1" fillId="15" borderId="1" xfId="0" applyNumberFormat="1" applyFont="1" applyFill="1" applyBorder="1" applyAlignment="1" applyProtection="1">
      <alignment horizontal="center" vertical="center"/>
      <protection locked="0"/>
    </xf>
    <xf numFmtId="1" fontId="1" fillId="15" borderId="3" xfId="0" applyNumberFormat="1" applyFont="1" applyFill="1" applyBorder="1" applyAlignment="1" applyProtection="1">
      <alignment horizontal="center" vertical="center"/>
      <protection locked="0"/>
    </xf>
    <xf numFmtId="0" fontId="1" fillId="17" borderId="0" xfId="1" applyFont="1" applyFill="1" applyBorder="1" applyAlignment="1" applyProtection="1">
      <alignment horizontal="center" vertical="center" wrapText="1"/>
    </xf>
    <xf numFmtId="0" fontId="1" fillId="12" borderId="19" xfId="1" applyFont="1" applyFill="1" applyBorder="1" applyAlignment="1" applyProtection="1">
      <alignment horizontal="center" vertical="center" wrapText="1"/>
    </xf>
    <xf numFmtId="0" fontId="1" fillId="12" borderId="20" xfId="1" applyFont="1" applyFill="1" applyBorder="1" applyAlignment="1" applyProtection="1">
      <alignment horizontal="center" vertical="center" wrapText="1"/>
    </xf>
    <xf numFmtId="0" fontId="1" fillId="12" borderId="21" xfId="1" applyFont="1" applyFill="1" applyBorder="1" applyAlignment="1" applyProtection="1">
      <alignment horizontal="center" vertical="center" wrapText="1"/>
    </xf>
    <xf numFmtId="0" fontId="1" fillId="12" borderId="9" xfId="1" applyFont="1" applyFill="1" applyBorder="1" applyAlignment="1" applyProtection="1">
      <alignment horizontal="center" vertical="center" wrapText="1"/>
    </xf>
    <xf numFmtId="0" fontId="1" fillId="12" borderId="0" xfId="1" applyFont="1" applyFill="1" applyBorder="1" applyAlignment="1" applyProtection="1">
      <alignment horizontal="center" vertical="center" wrapText="1"/>
    </xf>
    <xf numFmtId="0" fontId="1" fillId="12" borderId="22" xfId="1" applyFont="1" applyFill="1" applyBorder="1" applyAlignment="1" applyProtection="1">
      <alignment horizontal="center" vertical="center" wrapText="1"/>
    </xf>
    <xf numFmtId="0" fontId="1" fillId="12" borderId="24" xfId="1" applyFont="1" applyFill="1" applyBorder="1" applyAlignment="1" applyProtection="1">
      <alignment horizontal="center" vertical="center" wrapText="1"/>
    </xf>
    <xf numFmtId="0" fontId="1" fillId="12" borderId="25" xfId="1" applyFont="1" applyFill="1" applyBorder="1" applyAlignment="1" applyProtection="1">
      <alignment horizontal="center" vertical="center" wrapText="1"/>
    </xf>
    <xf numFmtId="0" fontId="1" fillId="12" borderId="26" xfId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1" fontId="1" fillId="14" borderId="1" xfId="0" applyNumberFormat="1" applyFont="1" applyFill="1" applyBorder="1" applyAlignment="1" applyProtection="1">
      <alignment horizontal="center" vertical="center"/>
    </xf>
    <xf numFmtId="1" fontId="1" fillId="14" borderId="2" xfId="0" applyNumberFormat="1" applyFont="1" applyFill="1" applyBorder="1" applyAlignment="1" applyProtection="1">
      <alignment horizontal="center" vertical="center"/>
    </xf>
    <xf numFmtId="1" fontId="1" fillId="15" borderId="2" xfId="0" applyNumberFormat="1" applyFont="1" applyFill="1" applyBorder="1" applyAlignment="1" applyProtection="1">
      <alignment horizontal="center" vertical="center"/>
      <protection locked="0"/>
    </xf>
    <xf numFmtId="0" fontId="1" fillId="22" borderId="10" xfId="0" applyFont="1" applyFill="1" applyBorder="1" applyAlignment="1" applyProtection="1">
      <alignment horizontal="center" vertical="center"/>
    </xf>
    <xf numFmtId="0" fontId="1" fillId="22" borderId="16" xfId="0" applyFont="1" applyFill="1" applyBorder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/>
    </xf>
    <xf numFmtId="0" fontId="1" fillId="14" borderId="16" xfId="0" applyFont="1" applyFill="1" applyBorder="1" applyAlignment="1" applyProtection="1">
      <alignment horizontal="center" vertical="center"/>
    </xf>
    <xf numFmtId="0" fontId="8" fillId="4" borderId="19" xfId="1" applyFont="1" applyFill="1" applyBorder="1" applyAlignment="1" applyProtection="1">
      <alignment horizontal="center" vertical="center" wrapText="1"/>
    </xf>
    <xf numFmtId="0" fontId="8" fillId="4" borderId="21" xfId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 applyProtection="1">
      <alignment horizontal="center" vertical="center" wrapText="1"/>
    </xf>
    <xf numFmtId="0" fontId="8" fillId="4" borderId="22" xfId="1" applyFont="1" applyFill="1" applyBorder="1" applyAlignment="1" applyProtection="1">
      <alignment horizontal="center" vertical="center" wrapText="1"/>
    </xf>
    <xf numFmtId="0" fontId="8" fillId="4" borderId="24" xfId="1" applyFont="1" applyFill="1" applyBorder="1" applyAlignment="1" applyProtection="1">
      <alignment horizontal="center" vertical="center" wrapText="1"/>
    </xf>
    <xf numFmtId="0" fontId="8" fillId="4" borderId="26" xfId="1" applyFont="1" applyFill="1" applyBorder="1" applyAlignment="1" applyProtection="1">
      <alignment horizontal="center" vertical="center" wrapText="1"/>
    </xf>
    <xf numFmtId="0" fontId="0" fillId="15" borderId="4" xfId="0" applyFill="1" applyBorder="1" applyAlignment="1" applyProtection="1">
      <alignment horizontal="center" vertical="center"/>
    </xf>
    <xf numFmtId="0" fontId="0" fillId="15" borderId="5" xfId="0" applyFill="1" applyBorder="1" applyAlignment="1" applyProtection="1">
      <alignment horizontal="center" vertical="center"/>
    </xf>
    <xf numFmtId="0" fontId="0" fillId="15" borderId="6" xfId="0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horizontal="center" vertical="center" wrapText="1"/>
    </xf>
    <xf numFmtId="0" fontId="0" fillId="16" borderId="29" xfId="0" applyFill="1" applyBorder="1" applyAlignment="1" applyProtection="1">
      <alignment horizontal="center" vertical="center" wrapText="1"/>
    </xf>
    <xf numFmtId="0" fontId="0" fillId="16" borderId="12" xfId="0" applyFill="1" applyBorder="1" applyAlignment="1" applyProtection="1">
      <alignment horizontal="center" vertical="center" wrapText="1"/>
    </xf>
    <xf numFmtId="0" fontId="0" fillId="16" borderId="39" xfId="0" applyFill="1" applyBorder="1" applyAlignment="1" applyProtection="1">
      <alignment horizontal="center" vertical="center" wrapText="1"/>
    </xf>
    <xf numFmtId="0" fontId="0" fillId="16" borderId="31" xfId="0" applyFill="1" applyBorder="1" applyAlignment="1" applyProtection="1">
      <alignment horizontal="center" vertical="center"/>
    </xf>
    <xf numFmtId="0" fontId="0" fillId="16" borderId="15" xfId="0" applyFill="1" applyBorder="1" applyAlignment="1" applyProtection="1">
      <alignment horizontal="center" vertical="center"/>
    </xf>
    <xf numFmtId="0" fontId="0" fillId="16" borderId="40" xfId="0" applyFill="1" applyBorder="1" applyAlignment="1" applyProtection="1">
      <alignment horizontal="center" vertical="center"/>
    </xf>
    <xf numFmtId="0" fontId="0" fillId="16" borderId="33" xfId="0" applyFill="1" applyBorder="1" applyAlignment="1" applyProtection="1">
      <alignment horizontal="center" vertical="center"/>
    </xf>
    <xf numFmtId="0" fontId="0" fillId="16" borderId="18" xfId="0" applyFill="1" applyBorder="1" applyAlignment="1" applyProtection="1">
      <alignment horizontal="center" vertical="center"/>
    </xf>
    <xf numFmtId="0" fontId="0" fillId="16" borderId="41" xfId="0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79"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CCFF33"/>
        </patternFill>
      </fill>
    </dxf>
    <dxf>
      <fill>
        <patternFill>
          <bgColor rgb="FF0099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F2F2"/>
      <color rgb="FFF4B084"/>
      <color rgb="FFFFF2CC"/>
      <color rgb="FF9EDAFF"/>
      <color rgb="FFFF7575"/>
      <color rgb="FF0078D2"/>
      <color rgb="FFFED990"/>
      <color rgb="FF002060"/>
      <color rgb="FFF5A7F7"/>
      <color rgb="FFB58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erboodle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maths.co.uk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maths.co.uk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www.kerboodle.com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mathematics.bourne-grammar.lincs.sch.uk/BGSmathsYr7.html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51977</xdr:colOff>
      <xdr:row>0</xdr:row>
      <xdr:rowOff>142876</xdr:rowOff>
    </xdr:from>
    <xdr:to>
      <xdr:col>9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4</xdr:col>
      <xdr:colOff>430258</xdr:colOff>
      <xdr:row>0</xdr:row>
      <xdr:rowOff>28575</xdr:rowOff>
    </xdr:from>
    <xdr:to>
      <xdr:col>6</xdr:col>
      <xdr:colOff>411208</xdr:colOff>
      <xdr:row>0</xdr:row>
      <xdr:rowOff>432730</xdr:rowOff>
    </xdr:to>
    <xdr:pic>
      <xdr:nvPicPr>
        <xdr:cNvPr id="5" name="Picture 4">
          <a:hlinkClick xmlns:r="http://schemas.openxmlformats.org/officeDocument/2006/relationships" r:id="rId3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8185" t="18938" r="7661" b="19516"/>
        <a:stretch/>
      </xdr:blipFill>
      <xdr:spPr>
        <a:xfrm>
          <a:off x="6381478" y="28575"/>
          <a:ext cx="1306830" cy="40415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37367</xdr:colOff>
      <xdr:row>0</xdr:row>
      <xdr:rowOff>112102</xdr:rowOff>
    </xdr:from>
    <xdr:ext cx="903718" cy="276225"/>
    <xdr:pic>
      <xdr:nvPicPr>
        <xdr:cNvPr id="7" name="Picture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628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28575</xdr:rowOff>
    </xdr:from>
    <xdr:to>
      <xdr:col>6</xdr:col>
      <xdr:colOff>47625</xdr:colOff>
      <xdr:row>0</xdr:row>
      <xdr:rowOff>432730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857875" y="28575"/>
          <a:ext cx="127635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51977</xdr:colOff>
      <xdr:row>0</xdr:row>
      <xdr:rowOff>142876</xdr:rowOff>
    </xdr:from>
    <xdr:to>
      <xdr:col>7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96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7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040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28575</xdr:rowOff>
    </xdr:from>
    <xdr:to>
      <xdr:col>6</xdr:col>
      <xdr:colOff>47625</xdr:colOff>
      <xdr:row>0</xdr:row>
      <xdr:rowOff>432730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857875" y="28575"/>
          <a:ext cx="127635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51977</xdr:colOff>
      <xdr:row>0</xdr:row>
      <xdr:rowOff>142876</xdr:rowOff>
    </xdr:from>
    <xdr:to>
      <xdr:col>7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7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040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434068</xdr:colOff>
      <xdr:row>0</xdr:row>
      <xdr:rowOff>14968</xdr:rowOff>
    </xdr:from>
    <xdr:to>
      <xdr:col>5</xdr:col>
      <xdr:colOff>415018</xdr:colOff>
      <xdr:row>0</xdr:row>
      <xdr:rowOff>419123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591175" y="14968"/>
          <a:ext cx="1287236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51977</xdr:colOff>
      <xdr:row>0</xdr:row>
      <xdr:rowOff>142876</xdr:rowOff>
    </xdr:from>
    <xdr:to>
      <xdr:col>6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6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746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80282</xdr:colOff>
      <xdr:row>0</xdr:row>
      <xdr:rowOff>28575</xdr:rowOff>
    </xdr:from>
    <xdr:to>
      <xdr:col>4</xdr:col>
      <xdr:colOff>523875</xdr:colOff>
      <xdr:row>0</xdr:row>
      <xdr:rowOff>432730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237389" y="28575"/>
          <a:ext cx="1287236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51977</xdr:colOff>
      <xdr:row>0</xdr:row>
      <xdr:rowOff>142876</xdr:rowOff>
    </xdr:from>
    <xdr:to>
      <xdr:col>5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5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264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28575</xdr:rowOff>
    </xdr:from>
    <xdr:to>
      <xdr:col>6</xdr:col>
      <xdr:colOff>47625</xdr:colOff>
      <xdr:row>0</xdr:row>
      <xdr:rowOff>432730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6017895" y="28575"/>
          <a:ext cx="130683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51977</xdr:colOff>
      <xdr:row>0</xdr:row>
      <xdr:rowOff>142876</xdr:rowOff>
    </xdr:from>
    <xdr:to>
      <xdr:col>7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917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7</xdr:col>
      <xdr:colOff>37367</xdr:colOff>
      <xdr:row>0</xdr:row>
      <xdr:rowOff>112102</xdr:rowOff>
    </xdr:from>
    <xdr:ext cx="903718" cy="276225"/>
    <xdr:pic>
      <xdr:nvPicPr>
        <xdr:cNvPr id="4" name="Picture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456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28575</xdr:rowOff>
    </xdr:from>
    <xdr:to>
      <xdr:col>6</xdr:col>
      <xdr:colOff>47625</xdr:colOff>
      <xdr:row>0</xdr:row>
      <xdr:rowOff>432730</xdr:rowOff>
    </xdr:to>
    <xdr:pic>
      <xdr:nvPicPr>
        <xdr:cNvPr id="6" name="Picture 5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857875" y="28575"/>
          <a:ext cx="127635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51977</xdr:colOff>
      <xdr:row>0</xdr:row>
      <xdr:rowOff>142876</xdr:rowOff>
    </xdr:from>
    <xdr:to>
      <xdr:col>7</xdr:col>
      <xdr:colOff>952500</xdr:colOff>
      <xdr:row>0</xdr:row>
      <xdr:rowOff>353698</xdr:rowOff>
    </xdr:to>
    <xdr:pic>
      <xdr:nvPicPr>
        <xdr:cNvPr id="7" name="Picture 6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96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37367</xdr:colOff>
      <xdr:row>0</xdr:row>
      <xdr:rowOff>112102</xdr:rowOff>
    </xdr:from>
    <xdr:to>
      <xdr:col>8</xdr:col>
      <xdr:colOff>941085</xdr:colOff>
      <xdr:row>0</xdr:row>
      <xdr:rowOff>388327</xdr:rowOff>
    </xdr:to>
    <xdr:pic>
      <xdr:nvPicPr>
        <xdr:cNvPr id="11" name="Picture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8392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379639</xdr:colOff>
      <xdr:row>0</xdr:row>
      <xdr:rowOff>1361</xdr:rowOff>
    </xdr:from>
    <xdr:to>
      <xdr:col>5</xdr:col>
      <xdr:colOff>197303</xdr:colOff>
      <xdr:row>0</xdr:row>
      <xdr:rowOff>405516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536746" y="1361"/>
          <a:ext cx="1287236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51977</xdr:colOff>
      <xdr:row>0</xdr:row>
      <xdr:rowOff>142876</xdr:rowOff>
    </xdr:from>
    <xdr:to>
      <xdr:col>6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6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034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148318</xdr:colOff>
      <xdr:row>0</xdr:row>
      <xdr:rowOff>28575</xdr:rowOff>
    </xdr:from>
    <xdr:to>
      <xdr:col>6</xdr:col>
      <xdr:colOff>17210</xdr:colOff>
      <xdr:row>0</xdr:row>
      <xdr:rowOff>432730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939518" y="28575"/>
          <a:ext cx="127635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51977</xdr:colOff>
      <xdr:row>0</xdr:row>
      <xdr:rowOff>142876</xdr:rowOff>
    </xdr:from>
    <xdr:to>
      <xdr:col>7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7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328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399794</xdr:colOff>
      <xdr:row>0</xdr:row>
      <xdr:rowOff>28575</xdr:rowOff>
    </xdr:from>
    <xdr:to>
      <xdr:col>5</xdr:col>
      <xdr:colOff>373741</xdr:colOff>
      <xdr:row>0</xdr:row>
      <xdr:rowOff>432730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543294" y="28575"/>
          <a:ext cx="1269347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51977</xdr:colOff>
      <xdr:row>0</xdr:row>
      <xdr:rowOff>142876</xdr:rowOff>
    </xdr:from>
    <xdr:to>
      <xdr:col>6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19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6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746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28575</xdr:rowOff>
    </xdr:from>
    <xdr:to>
      <xdr:col>6</xdr:col>
      <xdr:colOff>47625</xdr:colOff>
      <xdr:row>0</xdr:row>
      <xdr:rowOff>432730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857875" y="28575"/>
          <a:ext cx="127635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51977</xdr:colOff>
      <xdr:row>0</xdr:row>
      <xdr:rowOff>142876</xdr:rowOff>
    </xdr:from>
    <xdr:to>
      <xdr:col>7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96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7</xdr:col>
      <xdr:colOff>37367</xdr:colOff>
      <xdr:row>0</xdr:row>
      <xdr:rowOff>112102</xdr:rowOff>
    </xdr:from>
    <xdr:ext cx="903718" cy="276225"/>
    <xdr:pic>
      <xdr:nvPicPr>
        <xdr:cNvPr id="5" name="Picture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040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148318</xdr:colOff>
      <xdr:row>0</xdr:row>
      <xdr:rowOff>28575</xdr:rowOff>
    </xdr:from>
    <xdr:to>
      <xdr:col>6</xdr:col>
      <xdr:colOff>129268</xdr:colOff>
      <xdr:row>0</xdr:row>
      <xdr:rowOff>432730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939518" y="28575"/>
          <a:ext cx="127635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51977</xdr:colOff>
      <xdr:row>0</xdr:row>
      <xdr:rowOff>142876</xdr:rowOff>
    </xdr:from>
    <xdr:to>
      <xdr:col>7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7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040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153265</xdr:colOff>
      <xdr:row>0</xdr:row>
      <xdr:rowOff>28575</xdr:rowOff>
    </xdr:from>
    <xdr:to>
      <xdr:col>6</xdr:col>
      <xdr:colOff>134215</xdr:colOff>
      <xdr:row>0</xdr:row>
      <xdr:rowOff>432730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937538" y="28575"/>
          <a:ext cx="1262495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51977</xdr:colOff>
      <xdr:row>0</xdr:row>
      <xdr:rowOff>142876</xdr:rowOff>
    </xdr:from>
    <xdr:to>
      <xdr:col>8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96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8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334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515711</xdr:colOff>
      <xdr:row>0</xdr:row>
      <xdr:rowOff>28575</xdr:rowOff>
    </xdr:from>
    <xdr:to>
      <xdr:col>5</xdr:col>
      <xdr:colOff>496661</xdr:colOff>
      <xdr:row>0</xdr:row>
      <xdr:rowOff>432730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672818" y="28575"/>
          <a:ext cx="1287236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51977</xdr:colOff>
      <xdr:row>0</xdr:row>
      <xdr:rowOff>142876</xdr:rowOff>
    </xdr:from>
    <xdr:to>
      <xdr:col>6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6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746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399794</xdr:colOff>
      <xdr:row>0</xdr:row>
      <xdr:rowOff>28575</xdr:rowOff>
    </xdr:from>
    <xdr:to>
      <xdr:col>5</xdr:col>
      <xdr:colOff>373741</xdr:colOff>
      <xdr:row>0</xdr:row>
      <xdr:rowOff>432730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543294" y="28575"/>
          <a:ext cx="1273829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51977</xdr:colOff>
      <xdr:row>0</xdr:row>
      <xdr:rowOff>142876</xdr:rowOff>
    </xdr:from>
    <xdr:to>
      <xdr:col>6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6</xdr:col>
      <xdr:colOff>37367</xdr:colOff>
      <xdr:row>0</xdr:row>
      <xdr:rowOff>112102</xdr:rowOff>
    </xdr:from>
    <xdr:ext cx="903718" cy="276225"/>
    <xdr:pic>
      <xdr:nvPicPr>
        <xdr:cNvPr id="5" name="Picture 4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746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488497</xdr:colOff>
      <xdr:row>0</xdr:row>
      <xdr:rowOff>28575</xdr:rowOff>
    </xdr:from>
    <xdr:to>
      <xdr:col>5</xdr:col>
      <xdr:colOff>469447</xdr:colOff>
      <xdr:row>0</xdr:row>
      <xdr:rowOff>432730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645604" y="28575"/>
          <a:ext cx="1287236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51977</xdr:colOff>
      <xdr:row>0</xdr:row>
      <xdr:rowOff>142876</xdr:rowOff>
    </xdr:from>
    <xdr:to>
      <xdr:col>6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6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746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28575</xdr:rowOff>
    </xdr:from>
    <xdr:to>
      <xdr:col>6</xdr:col>
      <xdr:colOff>47625</xdr:colOff>
      <xdr:row>0</xdr:row>
      <xdr:rowOff>432730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185" t="18938" r="7661" b="19516"/>
        <a:stretch/>
      </xdr:blipFill>
      <xdr:spPr>
        <a:xfrm>
          <a:off x="5857875" y="28575"/>
          <a:ext cx="1276350" cy="4041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51977</xdr:colOff>
      <xdr:row>0</xdr:row>
      <xdr:rowOff>142876</xdr:rowOff>
    </xdr:from>
    <xdr:to>
      <xdr:col>7</xdr:col>
      <xdr:colOff>952500</xdr:colOff>
      <xdr:row>0</xdr:row>
      <xdr:rowOff>353698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7327" y="142876"/>
          <a:ext cx="900523" cy="210822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7</xdr:col>
      <xdr:colOff>37367</xdr:colOff>
      <xdr:row>0</xdr:row>
      <xdr:rowOff>112102</xdr:rowOff>
    </xdr:from>
    <xdr:ext cx="903718" cy="276225"/>
    <xdr:pic>
      <xdr:nvPicPr>
        <xdr:cNvPr id="6" name="Picture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0407" y="112102"/>
          <a:ext cx="903718" cy="276225"/>
        </a:xfrm>
        <a:prstGeom prst="rect">
          <a:avLst/>
        </a:prstGeom>
        <a:solidFill>
          <a:schemeClr val="bg1"/>
        </a:solidFill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102"/>
  <sheetViews>
    <sheetView showRowColHeaders="0" tabSelected="1" workbookViewId="0"/>
  </sheetViews>
  <sheetFormatPr defaultColWidth="9.109375" defaultRowHeight="14.4" x14ac:dyDescent="0.3"/>
  <cols>
    <col min="1" max="1" width="9.109375" style="2"/>
    <col min="2" max="2" width="7.6640625" style="2" bestFit="1" customWidth="1"/>
    <col min="3" max="3" width="24.5546875" style="2" bestFit="1" customWidth="1"/>
    <col min="4" max="4" width="14" style="2" bestFit="1" customWidth="1"/>
    <col min="5" max="5" width="15.109375" style="2" customWidth="1"/>
    <col min="6" max="6" width="8.77734375" style="2" bestFit="1" customWidth="1"/>
    <col min="7" max="7" width="7.6640625" style="2" bestFit="1" customWidth="1"/>
    <col min="8" max="8" width="15.109375" style="2" bestFit="1" customWidth="1"/>
    <col min="9" max="9" width="8.88671875" style="2" hidden="1" customWidth="1"/>
    <col min="10" max="10" width="9.109375" style="2" customWidth="1"/>
    <col min="11" max="14" width="9.109375" style="2" hidden="1" customWidth="1"/>
    <col min="15" max="15" width="21.5546875" style="2" hidden="1" customWidth="1"/>
    <col min="16" max="16384" width="9.109375" style="2"/>
  </cols>
  <sheetData>
    <row r="1" spans="1:27" x14ac:dyDescent="0.3">
      <c r="A1" s="1"/>
      <c r="B1" s="1"/>
      <c r="C1" s="24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51"/>
      <c r="Y1" s="151"/>
      <c r="Z1" s="151"/>
      <c r="AA1" s="151"/>
    </row>
    <row r="2" spans="1:27" ht="18" x14ac:dyDescent="0.35">
      <c r="A2" s="3"/>
      <c r="B2" s="3"/>
      <c r="C2" s="242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51"/>
      <c r="Y2" s="151"/>
      <c r="Z2" s="151"/>
      <c r="AA2" s="151"/>
    </row>
    <row r="3" spans="1:27" ht="21.6" thickBot="1" x14ac:dyDescent="0.45">
      <c r="A3" s="3"/>
      <c r="B3" s="4"/>
      <c r="C3" s="243"/>
      <c r="D3" s="4"/>
      <c r="E3" s="155"/>
      <c r="F3" s="155"/>
      <c r="G3" s="155"/>
      <c r="H3" s="155"/>
      <c r="I3" s="156"/>
      <c r="J3" s="3"/>
      <c r="K3" s="14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51"/>
      <c r="Y3" s="151"/>
      <c r="Z3" s="151"/>
      <c r="AA3" s="151"/>
    </row>
    <row r="4" spans="1:27" ht="21.6" thickBot="1" x14ac:dyDescent="0.45">
      <c r="A4" s="3"/>
      <c r="B4" s="5" t="s">
        <v>1</v>
      </c>
      <c r="C4" s="5" t="s">
        <v>2</v>
      </c>
      <c r="D4" s="5" t="s">
        <v>3</v>
      </c>
      <c r="E4" s="160" t="s">
        <v>311</v>
      </c>
      <c r="F4" s="160" t="s">
        <v>312</v>
      </c>
      <c r="G4" s="154"/>
      <c r="H4" s="154"/>
      <c r="I4" s="157" t="s">
        <v>4</v>
      </c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51"/>
      <c r="Y4" s="151"/>
      <c r="Z4" s="151"/>
      <c r="AA4" s="151"/>
    </row>
    <row r="5" spans="1:27" ht="18.600000000000001" customHeight="1" thickBot="1" x14ac:dyDescent="0.4">
      <c r="A5" s="3"/>
      <c r="B5" s="6">
        <v>1</v>
      </c>
      <c r="C5" s="9" t="s">
        <v>7</v>
      </c>
      <c r="D5" s="7" t="str">
        <f ca="1">IFERROR(VLOOKUP("My Rating",INDIRECT("'"&amp;C5&amp;"'!"&amp;"B:C"),2,FALSE),"")</f>
        <v/>
      </c>
      <c r="E5" s="252" t="s">
        <v>313</v>
      </c>
      <c r="F5" s="229"/>
      <c r="G5" s="153"/>
      <c r="H5" s="231"/>
      <c r="I5" s="231"/>
      <c r="J5" s="231"/>
      <c r="K5" s="23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51"/>
      <c r="Y5" s="151"/>
      <c r="Z5" s="151"/>
      <c r="AA5" s="151"/>
    </row>
    <row r="6" spans="1:27" ht="18" x14ac:dyDescent="0.35">
      <c r="A6" s="3"/>
      <c r="B6" s="8">
        <v>1</v>
      </c>
      <c r="C6" s="13" t="s">
        <v>13</v>
      </c>
      <c r="D6" s="10" t="str">
        <f t="shared" ref="D6:D20" ca="1" si="0">IFERROR(VLOOKUP("My Rating",INDIRECT("'"&amp;C6&amp;"'!"&amp;"B:C"),2,FALSE),"")</f>
        <v/>
      </c>
      <c r="E6" s="253"/>
      <c r="F6" s="254"/>
      <c r="G6" s="153"/>
      <c r="H6" s="231"/>
      <c r="I6" s="231"/>
      <c r="J6" s="231"/>
      <c r="K6" s="23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51"/>
      <c r="Y6" s="151"/>
      <c r="Z6" s="151"/>
      <c r="AA6" s="151"/>
    </row>
    <row r="7" spans="1:27" ht="18" x14ac:dyDescent="0.35">
      <c r="A7" s="3"/>
      <c r="B7" s="141">
        <v>1</v>
      </c>
      <c r="C7" s="143" t="s">
        <v>8</v>
      </c>
      <c r="D7" s="144" t="str">
        <f t="shared" ca="1" si="0"/>
        <v/>
      </c>
      <c r="E7" s="253"/>
      <c r="F7" s="254"/>
      <c r="G7" s="153"/>
      <c r="H7" s="231"/>
      <c r="I7" s="231"/>
      <c r="J7" s="231"/>
      <c r="K7" s="23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51"/>
      <c r="Y7" s="151"/>
      <c r="Z7" s="151"/>
      <c r="AA7" s="151"/>
    </row>
    <row r="8" spans="1:27" ht="18.600000000000001" thickBot="1" x14ac:dyDescent="0.4">
      <c r="A8" s="3"/>
      <c r="B8" s="145">
        <v>1</v>
      </c>
      <c r="C8" s="146" t="s">
        <v>252</v>
      </c>
      <c r="D8" s="147" t="str">
        <f t="shared" ca="1" si="0"/>
        <v/>
      </c>
      <c r="E8" s="253"/>
      <c r="F8" s="254"/>
      <c r="G8" s="153"/>
      <c r="H8" s="231"/>
      <c r="I8" s="231"/>
      <c r="J8" s="231"/>
      <c r="K8" s="23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51"/>
      <c r="Y8" s="151"/>
      <c r="Z8" s="151"/>
      <c r="AA8" s="151"/>
    </row>
    <row r="9" spans="1:27" ht="18.75" customHeight="1" x14ac:dyDescent="0.35">
      <c r="A9" s="3"/>
      <c r="B9" s="6">
        <v>2</v>
      </c>
      <c r="C9" s="13" t="s">
        <v>10</v>
      </c>
      <c r="D9" s="161" t="str">
        <f t="shared" ca="1" si="0"/>
        <v/>
      </c>
      <c r="E9" s="255" t="s">
        <v>314</v>
      </c>
      <c r="F9" s="225"/>
      <c r="G9" s="153"/>
      <c r="H9" s="152"/>
      <c r="I9" s="159"/>
      <c r="J9" s="3"/>
      <c r="K9" s="244" t="s">
        <v>11</v>
      </c>
      <c r="L9" s="245"/>
      <c r="M9" s="245"/>
      <c r="N9" s="246"/>
      <c r="O9" s="128" t="s">
        <v>248</v>
      </c>
      <c r="P9" s="1"/>
      <c r="Q9" s="1"/>
      <c r="R9" s="1"/>
      <c r="S9" s="1"/>
      <c r="T9" s="1"/>
      <c r="U9" s="1"/>
      <c r="V9" s="1"/>
      <c r="W9" s="1"/>
      <c r="X9" s="151"/>
      <c r="Y9" s="151"/>
      <c r="Z9" s="151"/>
      <c r="AA9" s="151"/>
    </row>
    <row r="10" spans="1:27" ht="18.600000000000001" thickBot="1" x14ac:dyDescent="0.4">
      <c r="A10" s="3"/>
      <c r="B10" s="166">
        <v>2</v>
      </c>
      <c r="C10" s="167" t="s">
        <v>14</v>
      </c>
      <c r="D10" s="168" t="str">
        <f t="shared" ca="1" si="0"/>
        <v/>
      </c>
      <c r="E10" s="256"/>
      <c r="F10" s="226"/>
      <c r="G10" s="153"/>
      <c r="H10" s="152"/>
      <c r="I10" s="142"/>
      <c r="J10" s="3"/>
      <c r="K10" s="244"/>
      <c r="L10" s="247"/>
      <c r="M10" s="247"/>
      <c r="N10" s="248"/>
      <c r="O10" s="125" t="s">
        <v>256</v>
      </c>
      <c r="P10" s="1"/>
      <c r="Q10" s="1"/>
      <c r="R10" s="1"/>
      <c r="S10" s="1"/>
      <c r="T10" s="1"/>
      <c r="U10" s="1"/>
      <c r="V10" s="1"/>
      <c r="W10" s="1"/>
      <c r="X10" s="151"/>
      <c r="Y10" s="151"/>
      <c r="Z10" s="151"/>
      <c r="AA10" s="151"/>
    </row>
    <row r="11" spans="1:27" ht="18.600000000000001" thickBot="1" x14ac:dyDescent="0.4">
      <c r="A11" s="3"/>
      <c r="B11" s="11">
        <v>2</v>
      </c>
      <c r="C11" s="113" t="s">
        <v>12</v>
      </c>
      <c r="D11" s="12" t="str">
        <f t="shared" ca="1" si="0"/>
        <v/>
      </c>
      <c r="E11" s="257" t="s">
        <v>315</v>
      </c>
      <c r="F11" s="225"/>
      <c r="G11" s="153"/>
      <c r="H11" s="152"/>
      <c r="I11" s="148"/>
      <c r="J11" s="3"/>
      <c r="K11" s="244"/>
      <c r="L11" s="247"/>
      <c r="M11" s="247"/>
      <c r="N11" s="248"/>
      <c r="O11" s="126" t="s">
        <v>257</v>
      </c>
      <c r="P11" s="1"/>
      <c r="Q11" s="1"/>
      <c r="R11" s="1"/>
      <c r="S11" s="1"/>
      <c r="T11" s="1"/>
      <c r="U11" s="1"/>
      <c r="V11" s="1"/>
      <c r="W11" s="1"/>
      <c r="X11" s="151"/>
      <c r="Y11" s="151"/>
      <c r="Z11" s="151"/>
      <c r="AA11" s="151"/>
    </row>
    <row r="12" spans="1:27" ht="18.600000000000001" thickBot="1" x14ac:dyDescent="0.4">
      <c r="A12" s="3"/>
      <c r="B12" s="162">
        <v>3</v>
      </c>
      <c r="C12" s="163" t="s">
        <v>251</v>
      </c>
      <c r="D12" s="164" t="str">
        <f t="shared" ca="1" si="0"/>
        <v/>
      </c>
      <c r="E12" s="258"/>
      <c r="F12" s="226"/>
      <c r="G12" s="153"/>
      <c r="H12" s="152"/>
      <c r="I12" s="158"/>
      <c r="J12" s="3"/>
      <c r="K12" s="244"/>
      <c r="L12" s="247"/>
      <c r="M12" s="247"/>
      <c r="N12" s="248"/>
      <c r="O12" s="127" t="s">
        <v>258</v>
      </c>
      <c r="P12" s="1"/>
      <c r="Q12" s="1"/>
      <c r="R12" s="1"/>
      <c r="S12" s="1"/>
      <c r="T12" s="1"/>
      <c r="U12" s="1"/>
      <c r="V12" s="1"/>
      <c r="W12" s="1"/>
      <c r="X12" s="151"/>
      <c r="Y12" s="151"/>
      <c r="Z12" s="151"/>
      <c r="AA12" s="151"/>
    </row>
    <row r="13" spans="1:27" ht="18.600000000000001" thickBot="1" x14ac:dyDescent="0.4">
      <c r="A13" s="3"/>
      <c r="B13" s="166">
        <v>3</v>
      </c>
      <c r="C13" s="167" t="s">
        <v>15</v>
      </c>
      <c r="D13" s="168" t="str">
        <f t="shared" ca="1" si="0"/>
        <v/>
      </c>
      <c r="E13" s="255" t="s">
        <v>316</v>
      </c>
      <c r="F13" s="225"/>
      <c r="G13" s="153"/>
      <c r="H13" s="152"/>
      <c r="I13" s="142"/>
      <c r="J13" s="3"/>
      <c r="K13" s="249"/>
      <c r="L13" s="250"/>
      <c r="M13" s="250"/>
      <c r="N13" s="251"/>
      <c r="O13" s="123"/>
      <c r="P13" s="1"/>
      <c r="Q13" s="1"/>
      <c r="R13" s="1"/>
      <c r="S13" s="1"/>
      <c r="T13" s="1"/>
      <c r="U13" s="1"/>
      <c r="V13" s="1"/>
      <c r="W13" s="1"/>
      <c r="X13" s="151"/>
      <c r="Y13" s="151"/>
      <c r="Z13" s="151"/>
      <c r="AA13" s="151"/>
    </row>
    <row r="14" spans="1:27" ht="18.600000000000001" thickBot="1" x14ac:dyDescent="0.4">
      <c r="A14" s="3"/>
      <c r="B14" s="11">
        <v>3</v>
      </c>
      <c r="C14" s="113" t="s">
        <v>9</v>
      </c>
      <c r="D14" s="12" t="str">
        <f t="shared" ca="1" si="0"/>
        <v/>
      </c>
      <c r="E14" s="256"/>
      <c r="F14" s="226"/>
      <c r="G14" s="153"/>
      <c r="H14" s="152"/>
      <c r="I14" s="148"/>
      <c r="J14" s="3"/>
      <c r="K14" s="232" t="s">
        <v>16</v>
      </c>
      <c r="L14" s="233"/>
      <c r="M14" s="233"/>
      <c r="N14" s="234"/>
      <c r="O14" s="123" t="s">
        <v>247</v>
      </c>
      <c r="P14" s="1"/>
      <c r="Q14" s="1"/>
      <c r="R14" s="1"/>
      <c r="S14" s="1"/>
      <c r="T14" s="1"/>
      <c r="U14" s="1"/>
      <c r="V14" s="1"/>
      <c r="W14" s="1"/>
      <c r="X14" s="151"/>
      <c r="Y14" s="151"/>
      <c r="Z14" s="151"/>
      <c r="AA14" s="151"/>
    </row>
    <row r="15" spans="1:27" ht="18" x14ac:dyDescent="0.35">
      <c r="A15" s="3"/>
      <c r="B15" s="145">
        <v>4</v>
      </c>
      <c r="C15" s="169" t="s">
        <v>17</v>
      </c>
      <c r="D15" s="147" t="str">
        <f t="shared" ca="1" si="0"/>
        <v/>
      </c>
      <c r="E15" s="257" t="s">
        <v>317</v>
      </c>
      <c r="F15" s="225"/>
      <c r="G15" s="153"/>
      <c r="H15" s="152"/>
      <c r="I15" s="149"/>
      <c r="J15" s="3"/>
      <c r="K15" s="235"/>
      <c r="L15" s="236"/>
      <c r="M15" s="236"/>
      <c r="N15" s="237"/>
      <c r="O15" s="123" t="s">
        <v>246</v>
      </c>
      <c r="P15" s="1"/>
      <c r="Q15" s="1"/>
      <c r="R15" s="1"/>
      <c r="S15" s="1"/>
      <c r="T15" s="1"/>
      <c r="U15" s="1"/>
      <c r="V15" s="1"/>
      <c r="W15" s="1"/>
      <c r="X15" s="151"/>
      <c r="Y15" s="151"/>
      <c r="Z15" s="151"/>
      <c r="AA15" s="151"/>
    </row>
    <row r="16" spans="1:27" ht="18.600000000000001" thickBot="1" x14ac:dyDescent="0.4">
      <c r="A16" s="3"/>
      <c r="B16" s="166">
        <v>4</v>
      </c>
      <c r="C16" s="201" t="s">
        <v>253</v>
      </c>
      <c r="D16" s="168" t="str">
        <f t="shared" ca="1" si="0"/>
        <v/>
      </c>
      <c r="E16" s="258"/>
      <c r="F16" s="226"/>
      <c r="G16" s="153"/>
      <c r="H16" s="152"/>
      <c r="I16" s="139"/>
      <c r="J16" s="3"/>
      <c r="K16" s="235"/>
      <c r="L16" s="236"/>
      <c r="M16" s="236"/>
      <c r="N16" s="237"/>
      <c r="O16" s="123" t="s">
        <v>245</v>
      </c>
      <c r="P16" s="1"/>
      <c r="Q16" s="1"/>
      <c r="R16" s="1"/>
      <c r="S16" s="1"/>
      <c r="T16" s="1"/>
      <c r="U16" s="1"/>
      <c r="V16" s="1"/>
      <c r="W16" s="1"/>
      <c r="X16" s="151"/>
      <c r="Y16" s="151"/>
      <c r="Z16" s="151"/>
      <c r="AA16" s="151"/>
    </row>
    <row r="17" spans="1:27" ht="18.600000000000001" thickBot="1" x14ac:dyDescent="0.4">
      <c r="A17" s="3"/>
      <c r="B17" s="11">
        <v>4</v>
      </c>
      <c r="C17" s="202" t="s">
        <v>18</v>
      </c>
      <c r="D17" s="12" t="str">
        <f ca="1">IFERROR(VLOOKUP("My Rating",INDIRECT("'"&amp;C17&amp;"'!"&amp;"B:C"),2,FALSE),"")</f>
        <v/>
      </c>
      <c r="E17" s="220" t="s">
        <v>333</v>
      </c>
      <c r="F17" s="211"/>
      <c r="G17" s="153"/>
      <c r="H17" s="152"/>
      <c r="I17" s="148"/>
      <c r="J17" s="3"/>
      <c r="K17" s="238"/>
      <c r="L17" s="239"/>
      <c r="M17" s="239"/>
      <c r="N17" s="240"/>
      <c r="O17" s="124" t="s">
        <v>244</v>
      </c>
      <c r="P17" s="1"/>
      <c r="Q17" s="1"/>
      <c r="R17" s="1"/>
      <c r="S17" s="1"/>
      <c r="T17" s="1"/>
      <c r="U17" s="1"/>
      <c r="V17" s="1"/>
      <c r="W17" s="1"/>
      <c r="X17" s="151"/>
      <c r="Y17" s="151"/>
      <c r="Z17" s="151"/>
      <c r="AA17" s="151"/>
    </row>
    <row r="18" spans="1:27" ht="18" x14ac:dyDescent="0.35">
      <c r="A18" s="3"/>
      <c r="B18" s="6">
        <v>5</v>
      </c>
      <c r="C18" s="222" t="s">
        <v>332</v>
      </c>
      <c r="D18" s="223" t="str">
        <f ca="1">IFERROR(VLOOKUP("My Rating",INDIRECT("'"&amp;C18&amp;"'!"&amp;"B:C"),2,FALSE),"")</f>
        <v/>
      </c>
      <c r="E18" s="227" t="s">
        <v>346</v>
      </c>
      <c r="F18" s="229"/>
      <c r="G18" s="153"/>
      <c r="H18" s="152"/>
      <c r="I18" s="148"/>
      <c r="J18" s="3"/>
      <c r="K18" s="198"/>
      <c r="L18" s="198"/>
      <c r="M18" s="198"/>
      <c r="N18" s="198"/>
      <c r="O18" s="200"/>
      <c r="P18" s="1"/>
      <c r="Q18" s="1"/>
      <c r="R18" s="1"/>
      <c r="S18" s="1"/>
      <c r="T18" s="1"/>
      <c r="U18" s="1"/>
      <c r="V18" s="1"/>
      <c r="W18" s="1"/>
      <c r="X18" s="151"/>
      <c r="Y18" s="151"/>
      <c r="Z18" s="151"/>
      <c r="AA18" s="151"/>
    </row>
    <row r="19" spans="1:27" ht="18.600000000000001" thickBot="1" x14ac:dyDescent="0.4">
      <c r="A19" s="3"/>
      <c r="B19" s="145">
        <v>5</v>
      </c>
      <c r="C19" s="221" t="s">
        <v>5</v>
      </c>
      <c r="D19" s="147" t="str">
        <f ca="1">IFERROR(VLOOKUP("My Rating",INDIRECT("'"&amp;C19&amp;"'!"&amp;"B:C"),2,FALSE),"")</f>
        <v/>
      </c>
      <c r="E19" s="228"/>
      <c r="F19" s="230"/>
      <c r="G19" s="153"/>
      <c r="H19" s="152"/>
      <c r="I19" s="148"/>
      <c r="J19" s="3"/>
      <c r="K19" s="210"/>
      <c r="L19" s="210"/>
      <c r="M19" s="210"/>
      <c r="N19" s="210"/>
      <c r="O19" s="200"/>
      <c r="P19" s="1"/>
      <c r="Q19" s="1"/>
      <c r="R19" s="1"/>
      <c r="S19" s="1"/>
      <c r="T19" s="1"/>
      <c r="U19" s="1"/>
      <c r="V19" s="1"/>
      <c r="W19" s="1"/>
      <c r="X19" s="151"/>
      <c r="Y19" s="151"/>
      <c r="Z19" s="151"/>
      <c r="AA19" s="151"/>
    </row>
    <row r="20" spans="1:27" ht="18.600000000000001" thickBot="1" x14ac:dyDescent="0.4">
      <c r="A20" s="3"/>
      <c r="B20" s="170">
        <v>6</v>
      </c>
      <c r="C20" s="165" t="s">
        <v>249</v>
      </c>
      <c r="D20" s="171" t="str">
        <f t="shared" ca="1" si="0"/>
        <v/>
      </c>
      <c r="E20" s="175"/>
      <c r="F20" s="153"/>
      <c r="G20" s="153"/>
      <c r="H20" s="152"/>
      <c r="I20" s="139"/>
      <c r="J20" s="3"/>
      <c r="K20" s="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51"/>
      <c r="Y20" s="151"/>
      <c r="Z20" s="151"/>
      <c r="AA20" s="151"/>
    </row>
    <row r="21" spans="1:27" ht="18.600000000000001" thickBot="1" x14ac:dyDescent="0.4">
      <c r="A21" s="3"/>
      <c r="B21" s="14">
        <v>6</v>
      </c>
      <c r="C21" s="114" t="s">
        <v>19</v>
      </c>
      <c r="D21" s="15" t="str">
        <f t="shared" ref="D21" ca="1" si="1">IFERROR(VLOOKUP("My Rating",INDIRECT("'"&amp;C21&amp;"'!"&amp;"B:C"),2,FALSE),"")</f>
        <v/>
      </c>
      <c r="E21" s="175"/>
      <c r="F21" s="153"/>
      <c r="G21" s="153"/>
      <c r="H21" s="152"/>
      <c r="I21" s="159"/>
      <c r="J21" s="3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51"/>
      <c r="Y21" s="151"/>
      <c r="Z21" s="151"/>
      <c r="AA21" s="151"/>
    </row>
    <row r="22" spans="1:27" ht="18.600000000000001" thickBot="1" x14ac:dyDescent="0.4">
      <c r="A22" s="3"/>
      <c r="B22" s="172"/>
      <c r="C22" s="173"/>
      <c r="D22" s="174"/>
      <c r="E22" s="153"/>
      <c r="F22" s="153"/>
      <c r="G22" s="153"/>
      <c r="H22" s="152"/>
      <c r="I22" s="139"/>
      <c r="J22" s="3"/>
      <c r="K22" s="1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51"/>
      <c r="Y22" s="151"/>
      <c r="Z22" s="151"/>
      <c r="AA22" s="151"/>
    </row>
    <row r="23" spans="1:27" x14ac:dyDescent="0.3">
      <c r="A23" s="1"/>
      <c r="B23" s="232" t="s">
        <v>16</v>
      </c>
      <c r="C23" s="233"/>
      <c r="D23" s="233"/>
      <c r="E23" s="234"/>
      <c r="F23" s="151"/>
      <c r="G23" s="151"/>
      <c r="H23" s="151"/>
      <c r="I23" s="1"/>
      <c r="J23" s="1"/>
      <c r="K23" s="1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51"/>
      <c r="Y23" s="151"/>
      <c r="Z23" s="151"/>
      <c r="AA23" s="151"/>
    </row>
    <row r="24" spans="1:27" ht="18" x14ac:dyDescent="0.35">
      <c r="A24" s="1"/>
      <c r="B24" s="235"/>
      <c r="C24" s="236"/>
      <c r="D24" s="236"/>
      <c r="E24" s="237"/>
      <c r="F24" s="152"/>
      <c r="G24" s="152"/>
      <c r="H24" s="152"/>
      <c r="I24" s="1"/>
      <c r="J24" s="1"/>
      <c r="K24" s="1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51"/>
      <c r="Y24" s="151"/>
      <c r="Z24" s="151"/>
      <c r="AA24" s="151"/>
    </row>
    <row r="25" spans="1:27" x14ac:dyDescent="0.3">
      <c r="A25" s="1"/>
      <c r="B25" s="235"/>
      <c r="C25" s="236"/>
      <c r="D25" s="236"/>
      <c r="E25" s="237"/>
      <c r="F25" s="1"/>
      <c r="G25" s="1"/>
      <c r="H25" s="1"/>
      <c r="I25" s="1"/>
      <c r="J25" s="1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51"/>
      <c r="Y25" s="151"/>
      <c r="Z25" s="151"/>
      <c r="AA25" s="151"/>
    </row>
    <row r="26" spans="1:27" ht="15" thickBot="1" x14ac:dyDescent="0.35">
      <c r="A26" s="1"/>
      <c r="B26" s="238"/>
      <c r="C26" s="239"/>
      <c r="D26" s="239"/>
      <c r="E26" s="240"/>
      <c r="F26" s="1"/>
      <c r="G26" s="1"/>
      <c r="H26" s="1"/>
      <c r="I26" s="1"/>
      <c r="J26" s="1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51"/>
      <c r="Y26" s="151"/>
      <c r="Z26" s="151"/>
      <c r="AA26" s="151"/>
    </row>
    <row r="27" spans="1:2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51"/>
      <c r="Y27" s="151"/>
      <c r="Z27" s="151"/>
      <c r="AA27" s="151"/>
    </row>
    <row r="28" spans="1:27" ht="18" x14ac:dyDescent="0.35">
      <c r="A28" s="1"/>
      <c r="B28" s="150"/>
      <c r="C28" s="140"/>
      <c r="D28" s="1"/>
      <c r="E28" s="1"/>
      <c r="F28" s="1"/>
      <c r="G28" s="1"/>
      <c r="H28" s="1"/>
      <c r="I28" s="1"/>
      <c r="J28" s="1"/>
      <c r="K28" s="1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51"/>
      <c r="Y28" s="151"/>
      <c r="Z28" s="151"/>
      <c r="AA28" s="151"/>
    </row>
    <row r="29" spans="1:27" ht="18" x14ac:dyDescent="0.35">
      <c r="A29" s="1"/>
      <c r="B29" s="150"/>
      <c r="C29" s="140"/>
      <c r="D29" s="1"/>
      <c r="E29" s="1"/>
      <c r="F29" s="1"/>
      <c r="G29" s="1"/>
      <c r="H29" s="1"/>
      <c r="I29" s="1"/>
      <c r="J29" s="1"/>
      <c r="K29" s="1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51"/>
      <c r="Y29" s="151"/>
      <c r="Z29" s="151"/>
      <c r="AA29" s="151"/>
    </row>
    <row r="30" spans="1:2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51"/>
      <c r="Y30" s="151"/>
      <c r="Z30" s="151"/>
      <c r="AA30" s="151"/>
    </row>
    <row r="31" spans="1:2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51"/>
      <c r="Y31" s="151"/>
      <c r="Z31" s="151"/>
      <c r="AA31" s="151"/>
    </row>
    <row r="32" spans="1:2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51"/>
      <c r="Y32" s="151"/>
      <c r="Z32" s="151"/>
      <c r="AA32" s="151"/>
    </row>
    <row r="33" spans="1:27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51"/>
      <c r="Y33" s="151"/>
      <c r="Z33" s="151"/>
      <c r="AA33" s="151"/>
    </row>
    <row r="34" spans="1:27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51"/>
      <c r="Y34" s="151"/>
      <c r="Z34" s="151"/>
      <c r="AA34" s="151"/>
    </row>
    <row r="35" spans="1:27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51"/>
      <c r="Y35" s="151"/>
      <c r="Z35" s="151"/>
      <c r="AA35" s="151"/>
    </row>
    <row r="36" spans="1:27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51"/>
      <c r="Y36" s="151"/>
      <c r="Z36" s="151"/>
      <c r="AA36" s="151"/>
    </row>
    <row r="37" spans="1:27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51"/>
      <c r="Y37" s="151"/>
      <c r="Z37" s="151"/>
      <c r="AA37" s="151"/>
    </row>
    <row r="38" spans="1:27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51"/>
      <c r="Y38" s="151"/>
      <c r="Z38" s="151"/>
      <c r="AA38" s="151"/>
    </row>
    <row r="39" spans="1:27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51"/>
      <c r="Y39" s="151"/>
      <c r="Z39" s="151"/>
      <c r="AA39" s="151"/>
    </row>
    <row r="40" spans="1:27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51"/>
      <c r="Y40" s="151"/>
      <c r="Z40" s="151"/>
      <c r="AA40" s="151"/>
    </row>
    <row r="41" spans="1:27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51"/>
      <c r="Y41" s="151"/>
      <c r="Z41" s="151"/>
      <c r="AA41" s="151"/>
    </row>
    <row r="42" spans="1:27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51"/>
      <c r="Y42" s="151"/>
      <c r="Z42" s="151"/>
      <c r="AA42" s="151"/>
    </row>
    <row r="43" spans="1:27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51"/>
      <c r="Y43" s="151"/>
      <c r="Z43" s="151"/>
      <c r="AA43" s="151"/>
    </row>
    <row r="44" spans="1:27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51"/>
      <c r="Y44" s="151"/>
      <c r="Z44" s="151"/>
      <c r="AA44" s="151"/>
    </row>
    <row r="45" spans="1:27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51"/>
      <c r="Y45" s="151"/>
      <c r="Z45" s="151"/>
      <c r="AA45" s="151"/>
    </row>
    <row r="46" spans="1:27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51"/>
      <c r="Y46" s="151"/>
      <c r="Z46" s="151"/>
      <c r="AA46" s="151"/>
    </row>
    <row r="47" spans="1:27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51"/>
      <c r="Y47" s="151"/>
      <c r="Z47" s="151"/>
      <c r="AA47" s="151"/>
    </row>
    <row r="48" spans="1:27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51"/>
      <c r="Y48" s="151"/>
      <c r="Z48" s="151"/>
      <c r="AA48" s="151"/>
    </row>
    <row r="49" spans="1:27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51"/>
      <c r="Y49" s="151"/>
      <c r="Z49" s="151"/>
      <c r="AA49" s="151"/>
    </row>
    <row r="50" spans="1:27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51"/>
      <c r="Y50" s="151"/>
      <c r="Z50" s="151"/>
      <c r="AA50" s="151"/>
    </row>
    <row r="51" spans="1:27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51"/>
      <c r="Y51" s="151"/>
      <c r="Z51" s="151"/>
      <c r="AA51" s="151"/>
    </row>
    <row r="52" spans="1:27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51"/>
      <c r="Y52" s="151"/>
      <c r="Z52" s="151"/>
      <c r="AA52" s="151"/>
    </row>
    <row r="53" spans="1:27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51"/>
      <c r="Y53" s="151"/>
      <c r="Z53" s="151"/>
      <c r="AA53" s="151"/>
    </row>
    <row r="54" spans="1:27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51"/>
      <c r="Y54" s="151"/>
      <c r="Z54" s="151"/>
      <c r="AA54" s="151"/>
    </row>
    <row r="55" spans="1:27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51"/>
      <c r="Y55" s="151"/>
      <c r="Z55" s="151"/>
      <c r="AA55" s="151"/>
    </row>
    <row r="56" spans="1:27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51"/>
      <c r="Y56" s="151"/>
      <c r="Z56" s="151"/>
      <c r="AA56" s="151"/>
    </row>
    <row r="57" spans="1:27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51"/>
      <c r="Y57" s="151"/>
      <c r="Z57" s="151"/>
      <c r="AA57" s="151"/>
    </row>
    <row r="58" spans="1:27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51"/>
      <c r="Y58" s="151"/>
      <c r="Z58" s="151"/>
      <c r="AA58" s="151"/>
    </row>
    <row r="59" spans="1:27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51"/>
      <c r="Y59" s="151"/>
      <c r="Z59" s="151"/>
      <c r="AA59" s="151"/>
    </row>
    <row r="60" spans="1:27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51"/>
      <c r="Y60" s="151"/>
      <c r="Z60" s="151"/>
      <c r="AA60" s="151"/>
    </row>
    <row r="61" spans="1:27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51"/>
      <c r="Y61" s="151"/>
      <c r="Z61" s="151"/>
      <c r="AA61" s="151"/>
    </row>
    <row r="62" spans="1:27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51"/>
      <c r="Y62" s="151"/>
      <c r="Z62" s="151"/>
      <c r="AA62" s="151"/>
    </row>
    <row r="63" spans="1:27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51"/>
      <c r="Y63" s="151"/>
      <c r="Z63" s="151"/>
      <c r="AA63" s="151"/>
    </row>
    <row r="64" spans="1:27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51"/>
      <c r="Y64" s="151"/>
      <c r="Z64" s="151"/>
      <c r="AA64" s="151"/>
    </row>
    <row r="65" spans="1:27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51"/>
      <c r="Y65" s="151"/>
      <c r="Z65" s="151"/>
      <c r="AA65" s="151"/>
    </row>
    <row r="66" spans="1:27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51"/>
      <c r="Y66" s="151"/>
      <c r="Z66" s="151"/>
      <c r="AA66" s="151"/>
    </row>
    <row r="67" spans="1:27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51"/>
      <c r="Y67" s="151"/>
      <c r="Z67" s="151"/>
      <c r="AA67" s="151"/>
    </row>
    <row r="68" spans="1:27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51"/>
      <c r="Y68" s="151"/>
      <c r="Z68" s="151"/>
      <c r="AA68" s="151"/>
    </row>
    <row r="69" spans="1:27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51"/>
      <c r="Y69" s="151"/>
      <c r="Z69" s="151"/>
      <c r="AA69" s="151"/>
    </row>
    <row r="70" spans="1:27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51"/>
      <c r="Y70" s="151"/>
      <c r="Z70" s="151"/>
      <c r="AA70" s="151"/>
    </row>
    <row r="71" spans="1:27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51"/>
      <c r="Y71" s="151"/>
      <c r="Z71" s="151"/>
      <c r="AA71" s="151"/>
    </row>
    <row r="72" spans="1:27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51"/>
      <c r="Y72" s="151"/>
      <c r="Z72" s="151"/>
      <c r="AA72" s="151"/>
    </row>
    <row r="73" spans="1:27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51"/>
      <c r="Y73" s="151"/>
      <c r="Z73" s="151"/>
      <c r="AA73" s="151"/>
    </row>
    <row r="74" spans="1:27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51"/>
      <c r="Y74" s="151"/>
      <c r="Z74" s="151"/>
      <c r="AA74" s="151"/>
    </row>
    <row r="75" spans="1:27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51"/>
      <c r="Y75" s="151"/>
      <c r="Z75" s="151"/>
      <c r="AA75" s="151"/>
    </row>
    <row r="76" spans="1:27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51"/>
      <c r="Y76" s="151"/>
      <c r="Z76" s="151"/>
      <c r="AA76" s="151"/>
    </row>
    <row r="77" spans="1:27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51"/>
      <c r="Y77" s="151"/>
      <c r="Z77" s="151"/>
      <c r="AA77" s="151"/>
    </row>
    <row r="78" spans="1:27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51"/>
      <c r="Y78" s="151"/>
      <c r="Z78" s="151"/>
      <c r="AA78" s="151"/>
    </row>
    <row r="79" spans="1:2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51"/>
      <c r="Y79" s="151"/>
      <c r="Z79" s="151"/>
      <c r="AA79" s="151"/>
    </row>
    <row r="80" spans="1:27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51"/>
      <c r="Y80" s="151"/>
      <c r="Z80" s="151"/>
      <c r="AA80" s="151"/>
    </row>
    <row r="81" spans="1:27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51"/>
      <c r="Y81" s="151"/>
      <c r="Z81" s="151"/>
      <c r="AA81" s="151"/>
    </row>
    <row r="82" spans="1:27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51"/>
      <c r="Y82" s="151"/>
      <c r="Z82" s="151"/>
      <c r="AA82" s="151"/>
    </row>
    <row r="83" spans="1:27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51"/>
      <c r="Y83" s="151"/>
      <c r="Z83" s="151"/>
      <c r="AA83" s="151"/>
    </row>
    <row r="84" spans="1:27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51"/>
      <c r="Y84" s="151"/>
      <c r="Z84" s="151"/>
      <c r="AA84" s="151"/>
    </row>
    <row r="85" spans="1:27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51"/>
      <c r="Y85" s="151"/>
      <c r="Z85" s="151"/>
      <c r="AA85" s="151"/>
    </row>
    <row r="86" spans="1:27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51"/>
      <c r="Y86" s="151"/>
      <c r="Z86" s="151"/>
      <c r="AA86" s="151"/>
    </row>
    <row r="87" spans="1:27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51"/>
      <c r="Y87" s="151"/>
      <c r="Z87" s="151"/>
      <c r="AA87" s="151"/>
    </row>
    <row r="88" spans="1:27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51"/>
      <c r="Y88" s="151"/>
      <c r="Z88" s="151"/>
      <c r="AA88" s="151"/>
    </row>
    <row r="89" spans="1:2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51"/>
      <c r="Y89" s="151"/>
      <c r="Z89" s="151"/>
      <c r="AA89" s="151"/>
    </row>
    <row r="90" spans="1:2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51"/>
      <c r="Y90" s="151"/>
      <c r="Z90" s="151"/>
      <c r="AA90" s="151"/>
    </row>
    <row r="91" spans="1:27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51"/>
      <c r="Y91" s="151"/>
      <c r="Z91" s="151"/>
      <c r="AA91" s="151"/>
    </row>
    <row r="92" spans="1:27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51"/>
      <c r="Y92" s="151"/>
      <c r="Z92" s="151"/>
      <c r="AA92" s="151"/>
    </row>
    <row r="93" spans="1:27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51"/>
      <c r="Y93" s="151"/>
      <c r="Z93" s="151"/>
      <c r="AA93" s="151"/>
    </row>
    <row r="94" spans="1:27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51"/>
      <c r="Y94" s="151"/>
      <c r="Z94" s="151"/>
      <c r="AA94" s="151"/>
    </row>
    <row r="95" spans="1:27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51"/>
      <c r="Y95" s="151"/>
      <c r="Z95" s="151"/>
      <c r="AA95" s="151"/>
    </row>
    <row r="96" spans="1:27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51"/>
      <c r="Y96" s="151"/>
      <c r="Z96" s="151"/>
      <c r="AA96" s="151"/>
    </row>
    <row r="97" spans="1:27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51"/>
      <c r="Y97" s="151"/>
      <c r="Z97" s="151"/>
      <c r="AA97" s="151"/>
    </row>
    <row r="98" spans="1:27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51"/>
      <c r="Y98" s="151"/>
      <c r="Z98" s="151"/>
      <c r="AA98" s="151"/>
    </row>
    <row r="99" spans="1:27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51"/>
      <c r="Y99" s="151"/>
      <c r="Z99" s="151"/>
      <c r="AA99" s="151"/>
    </row>
    <row r="100" spans="1:27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51"/>
      <c r="Y100" s="151"/>
      <c r="Z100" s="151"/>
      <c r="AA100" s="151"/>
    </row>
    <row r="101" spans="1:27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51"/>
      <c r="Y101" s="151"/>
      <c r="Z101" s="151"/>
      <c r="AA101" s="151"/>
    </row>
    <row r="102" spans="1:27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51"/>
      <c r="Y102" s="151"/>
      <c r="Z102" s="151"/>
      <c r="AA102" s="151"/>
    </row>
  </sheetData>
  <sheetProtection algorithmName="SHA-512" hashValue="jsJBzCBnO/ZlSHVzJw4ZE5ChKWncqEzACqCMFneeyNpgMB+y477OLIw5bU6/IVXPjPYJIc56iGfretQ5RHnh0g==" saltValue="do40OwW2VZEOonRYf4RovA==" spinCount="100000" sheet="1" objects="1" scenarios="1"/>
  <protectedRanges>
    <protectedRange sqref="I9:I22" name="Range1_1"/>
  </protectedRanges>
  <mergeCells count="17">
    <mergeCell ref="C1:C3"/>
    <mergeCell ref="K9:N13"/>
    <mergeCell ref="K14:N17"/>
    <mergeCell ref="E5:E8"/>
    <mergeCell ref="F5:F8"/>
    <mergeCell ref="E9:E10"/>
    <mergeCell ref="F9:F10"/>
    <mergeCell ref="E11:E12"/>
    <mergeCell ref="F11:F12"/>
    <mergeCell ref="E13:E14"/>
    <mergeCell ref="F13:F14"/>
    <mergeCell ref="E15:E16"/>
    <mergeCell ref="F15:F16"/>
    <mergeCell ref="E18:E19"/>
    <mergeCell ref="F18:F19"/>
    <mergeCell ref="H5:K8"/>
    <mergeCell ref="B23:E26"/>
  </mergeCells>
  <conditionalFormatting sqref="E9 E5 E20:G22 G5:G19">
    <cfRule type="colorScale" priority="23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D5:D20 D22">
    <cfRule type="containsText" dxfId="78" priority="19" operator="containsText" text="N">
      <formula>NOT(ISERROR(SEARCH("N",D5)))</formula>
    </cfRule>
    <cfRule type="containsText" dxfId="77" priority="20" operator="containsText" text="S">
      <formula>NOT(ISERROR(SEARCH("S",D5)))</formula>
    </cfRule>
    <cfRule type="containsText" dxfId="76" priority="21" operator="containsText" text="M">
      <formula>NOT(ISERROR(SEARCH("M",D5)))</formula>
    </cfRule>
    <cfRule type="containsText" dxfId="75" priority="22" operator="containsText" text="T">
      <formula>NOT(ISERROR(SEARCH("T",D5)))</formula>
    </cfRule>
  </conditionalFormatting>
  <conditionalFormatting sqref="H9:H22">
    <cfRule type="colorScale" priority="18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F24:G24">
    <cfRule type="colorScale" priority="14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H24">
    <cfRule type="colorScale" priority="13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I9:I22">
    <cfRule type="colorScale" priority="12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I9:I22">
    <cfRule type="containsText" dxfId="74" priority="9" operator="containsText" text="red">
      <formula>NOT(ISERROR(SEARCH("red",I9)))</formula>
    </cfRule>
    <cfRule type="containsText" dxfId="73" priority="10" operator="containsText" text="orange">
      <formula>NOT(ISERROR(SEARCH("orange",I9)))</formula>
    </cfRule>
    <cfRule type="containsText" dxfId="72" priority="11" operator="containsText" text="Green">
      <formula>NOT(ISERROR(SEARCH("Green",I9)))</formula>
    </cfRule>
  </conditionalFormatting>
  <conditionalFormatting sqref="E11">
    <cfRule type="colorScale" priority="8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E13">
    <cfRule type="colorScale" priority="7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E15">
    <cfRule type="colorScale" priority="6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conditionalFormatting sqref="D21">
    <cfRule type="containsText" dxfId="71" priority="2" operator="containsText" text="N">
      <formula>NOT(ISERROR(SEARCH("N",D21)))</formula>
    </cfRule>
    <cfRule type="containsText" dxfId="70" priority="3" operator="containsText" text="S">
      <formula>NOT(ISERROR(SEARCH("S",D21)))</formula>
    </cfRule>
    <cfRule type="containsText" dxfId="69" priority="4" operator="containsText" text="M">
      <formula>NOT(ISERROR(SEARCH("M",D21)))</formula>
    </cfRule>
    <cfRule type="containsText" dxfId="68" priority="5" operator="containsText" text="T">
      <formula>NOT(ISERROR(SEARCH("T",D21)))</formula>
    </cfRule>
  </conditionalFormatting>
  <conditionalFormatting sqref="E17">
    <cfRule type="colorScale" priority="1">
      <colorScale>
        <cfvo type="num" val="0"/>
        <cfvo type="num" val="50"/>
        <cfvo type="num" val="100"/>
        <color rgb="FFF8696B"/>
        <color rgb="FFFFEB84"/>
        <color rgb="FF63BE7B"/>
      </colorScale>
    </cfRule>
  </conditionalFormatting>
  <dataValidations count="1">
    <dataValidation type="list" errorStyle="warning" allowBlank="1" showInputMessage="1" showErrorMessage="1" error="Use the dropdown list to pick the colour of highlighter you got on this test." prompt="Use the dropdown list to select the highlighter colour you received on this test." sqref="I9:I22">
      <formula1>"Green - On or above expected, Orange - Just below expected, Red - Below expected"</formula1>
    </dataValidation>
  </dataValidations>
  <hyperlinks>
    <hyperlink ref="C7" location="'Using a Calculator'!A1" display="Using a Calculator"/>
    <hyperlink ref="C9" location="Fractions!A1" display="Fractions"/>
    <hyperlink ref="C13" location="'Solving Equations'!A1" display="Solving Equations"/>
    <hyperlink ref="C15" location="Percentages!A1" display="Percentages"/>
    <hyperlink ref="K14:N17" location="'Areas for improvement'!A1" display="Click here to see the areas you have identified as needing improvement"/>
    <hyperlink ref="C5" location="'Written Calculations'!A1" display="Written Calculations"/>
    <hyperlink ref="C6" location="'Negative Numbers'!A1" display="Negative Numbers"/>
    <hyperlink ref="C8" location="'Averages &amp; Range'!A1" display="Averages and Range"/>
    <hyperlink ref="C10" location="Algebra!A1" display="Algebra"/>
    <hyperlink ref="C11" location="Transformations!A1" display="Transformations"/>
    <hyperlink ref="C12" location="'Ratio &amp; Proportion'!A1" display="Ratio and Proportion"/>
    <hyperlink ref="C14" location="Angles!A1" display="Angles"/>
    <hyperlink ref="C16" location="'Area &amp; Perimeter'!A1" display="Area and Perimeter"/>
    <hyperlink ref="C17" location="Probability!A1" display="Probability"/>
    <hyperlink ref="C20" location="'2D &amp; 3D Shapes'!A1" display="2D and 3D Shapes"/>
    <hyperlink ref="C21" location="'Handling Data'!A1" display="Handling Data"/>
    <hyperlink ref="B23:E26" location="'Areas for improvement'!A1" display="Click here to see the areas you have identified as needing improvement"/>
    <hyperlink ref="C18" location="'Straight Line Graphs'!A1" display="Straight Line Graphs"/>
    <hyperlink ref="C19" location="Logic!A1" display="Logic"/>
  </hyperlink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583C3"/>
  </sheetPr>
  <dimension ref="A1:K14"/>
  <sheetViews>
    <sheetView showRowColHeaders="0" zoomScaleNormal="100" workbookViewId="0"/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5" width="9.6640625" style="26" customWidth="1"/>
    <col min="6" max="6" width="11.6640625" style="26" customWidth="1"/>
    <col min="7" max="8" width="14.6640625" style="26" customWidth="1"/>
    <col min="9" max="16384" width="9.109375" style="26"/>
  </cols>
  <sheetData>
    <row r="1" spans="1:11" ht="37.5" customHeight="1" thickBot="1" x14ac:dyDescent="0.35">
      <c r="A1" s="50"/>
      <c r="B1" s="88" t="s">
        <v>117</v>
      </c>
      <c r="D1" s="265" t="s">
        <v>24</v>
      </c>
      <c r="E1" s="266"/>
      <c r="F1" s="267"/>
      <c r="G1" s="53"/>
      <c r="H1" s="176"/>
    </row>
    <row r="2" spans="1:11" ht="21.6" thickBot="1" x14ac:dyDescent="0.45">
      <c r="A2" s="49"/>
      <c r="B2" s="73" t="s">
        <v>25</v>
      </c>
      <c r="C2" s="94" t="s">
        <v>26</v>
      </c>
      <c r="D2" s="79" t="s">
        <v>27</v>
      </c>
      <c r="E2" s="80" t="s">
        <v>28</v>
      </c>
      <c r="F2" s="32" t="s">
        <v>30</v>
      </c>
      <c r="G2" s="33" t="s">
        <v>31</v>
      </c>
      <c r="H2" s="177"/>
    </row>
    <row r="3" spans="1:11" ht="31.5" customHeight="1" x14ac:dyDescent="0.3">
      <c r="A3" s="51"/>
      <c r="B3" s="98" t="s">
        <v>118</v>
      </c>
      <c r="C3" s="95"/>
      <c r="D3" s="102" t="s">
        <v>123</v>
      </c>
      <c r="E3" s="57" t="s">
        <v>124</v>
      </c>
      <c r="F3" s="105" t="s">
        <v>291</v>
      </c>
      <c r="G3" s="35">
        <v>1</v>
      </c>
      <c r="H3" s="178"/>
    </row>
    <row r="4" spans="1:11" ht="31.2" x14ac:dyDescent="0.3">
      <c r="A4" s="51"/>
      <c r="B4" s="99" t="s">
        <v>119</v>
      </c>
      <c r="C4" s="96"/>
      <c r="D4" s="93" t="s">
        <v>125</v>
      </c>
      <c r="E4" s="39" t="s">
        <v>126</v>
      </c>
      <c r="F4" s="41" t="s">
        <v>291</v>
      </c>
      <c r="G4" s="36">
        <v>2</v>
      </c>
      <c r="H4" s="178"/>
    </row>
    <row r="5" spans="1:11" ht="31.2" x14ac:dyDescent="0.3">
      <c r="A5" s="51"/>
      <c r="B5" s="100" t="s">
        <v>120</v>
      </c>
      <c r="C5" s="96"/>
      <c r="D5" s="93" t="s">
        <v>127</v>
      </c>
      <c r="E5" s="39" t="s">
        <v>128</v>
      </c>
      <c r="F5" s="41" t="s">
        <v>35</v>
      </c>
      <c r="G5" s="36">
        <v>3</v>
      </c>
      <c r="H5" s="178"/>
    </row>
    <row r="6" spans="1:11" ht="28.8" x14ac:dyDescent="0.3">
      <c r="A6" s="51"/>
      <c r="B6" s="100" t="s">
        <v>121</v>
      </c>
      <c r="C6" s="96"/>
      <c r="D6" s="93" t="s">
        <v>129</v>
      </c>
      <c r="E6" s="39" t="s">
        <v>130</v>
      </c>
      <c r="F6" s="36" t="s">
        <v>35</v>
      </c>
      <c r="G6" s="36">
        <v>4</v>
      </c>
      <c r="H6" s="178"/>
    </row>
    <row r="7" spans="1:11" ht="31.5" customHeight="1" thickBot="1" x14ac:dyDescent="0.35">
      <c r="A7" s="51"/>
      <c r="B7" s="101" t="s">
        <v>122</v>
      </c>
      <c r="C7" s="97"/>
      <c r="D7" s="130" t="s">
        <v>131</v>
      </c>
      <c r="E7" s="131" t="s">
        <v>132</v>
      </c>
      <c r="F7" s="87" t="s">
        <v>292</v>
      </c>
      <c r="G7" s="43">
        <v>5</v>
      </c>
      <c r="H7" s="178"/>
    </row>
    <row r="8" spans="1:11" ht="15" thickBot="1" x14ac:dyDescent="0.35">
      <c r="A8" s="49"/>
      <c r="F8" s="44"/>
    </row>
    <row r="9" spans="1:11" ht="26.4" thickBot="1" x14ac:dyDescent="0.35">
      <c r="A9" s="49"/>
      <c r="B9" s="54" t="s">
        <v>3</v>
      </c>
      <c r="C9" s="45" t="str">
        <f ca="1">HLOOKUP(MID(B$1,6,25),Tables!$M$5:$AC$100,88,FALSE)</f>
        <v/>
      </c>
      <c r="H9" s="46"/>
      <c r="I9" s="46"/>
      <c r="J9" s="46"/>
      <c r="K9" s="46"/>
    </row>
    <row r="10" spans="1:11" ht="15.75" customHeight="1" thickBot="1" x14ac:dyDescent="0.35">
      <c r="A10" s="49"/>
      <c r="F10" s="259" t="s">
        <v>22</v>
      </c>
      <c r="G10" s="260"/>
    </row>
    <row r="11" spans="1:11" ht="15" customHeight="1" x14ac:dyDescent="0.3">
      <c r="B11" s="268" t="s">
        <v>47</v>
      </c>
      <c r="C11" s="269"/>
      <c r="F11" s="261"/>
      <c r="G11" s="262"/>
    </row>
    <row r="12" spans="1:11" ht="15" customHeight="1" x14ac:dyDescent="0.3">
      <c r="B12" s="270"/>
      <c r="C12" s="271"/>
      <c r="F12" s="261"/>
      <c r="G12" s="262"/>
    </row>
    <row r="13" spans="1:11" ht="15.75" customHeight="1" thickBot="1" x14ac:dyDescent="0.35">
      <c r="A13" s="49"/>
      <c r="B13" s="272"/>
      <c r="C13" s="273"/>
      <c r="F13" s="263"/>
      <c r="G13" s="264"/>
    </row>
    <row r="14" spans="1:11" ht="23.4" x14ac:dyDescent="0.3">
      <c r="D14" s="24"/>
      <c r="E14" s="24"/>
    </row>
  </sheetData>
  <sheetProtection algorithmName="SHA-512" hashValue="g1B+EbAYGRkhn3fP7h+uC4oGnOMV0h3DfpQcDBD07k8IUN1ZxMnot/Tosb/3iuU48DQaVPsGVhaCfW5JY39UXA==" saltValue="1WneuVuV3lnIsXKTEmAMUQ==" spinCount="100000" sheet="1" objects="1" scenarios="1"/>
  <protectedRanges>
    <protectedRange sqref="C3:C7" name="Range1_2_1"/>
  </protectedRanges>
  <mergeCells count="3">
    <mergeCell ref="D1:F1"/>
    <mergeCell ref="B11:C13"/>
    <mergeCell ref="F10:G13"/>
  </mergeCells>
  <conditionalFormatting sqref="C9">
    <cfRule type="containsText" dxfId="39" priority="1" operator="containsText" text="T">
      <formula>NOT(ISERROR(SEARCH("T",C9)))</formula>
    </cfRule>
    <cfRule type="containsText" dxfId="38" priority="2" operator="containsText" text="M">
      <formula>NOT(ISERROR(SEARCH("M",C9)))</formula>
    </cfRule>
    <cfRule type="containsText" dxfId="37" priority="3" operator="containsText" text="S">
      <formula>NOT(ISERROR(SEARCH("S",C9)))</formula>
    </cfRule>
    <cfRule type="containsText" dxfId="36" priority="4" operator="containsText" text="N">
      <formula>NOT(ISERROR(SEARCH("N",C9)))</formula>
    </cfRule>
  </conditionalFormatting>
  <dataValidations count="1">
    <dataValidation type="list" allowBlank="1" showInputMessage="1" showErrorMessage="1" sqref="C3:C7">
      <formula1>"T,M,S,N"</formula1>
    </dataValidation>
  </dataValidations>
  <hyperlinks>
    <hyperlink ref="F10:G13" location="Overview!A1" display="Click here to go back to the overview pag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DAFF"/>
  </sheetPr>
  <dimension ref="A1:L12"/>
  <sheetViews>
    <sheetView showRowColHeaders="0" zoomScaleNormal="100" workbookViewId="0"/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6" width="9.6640625" style="26" customWidth="1"/>
    <col min="7" max="7" width="11.6640625" style="26" customWidth="1"/>
    <col min="8" max="9" width="14.6640625" style="26" customWidth="1"/>
    <col min="10" max="16384" width="9.109375" style="26"/>
  </cols>
  <sheetData>
    <row r="1" spans="1:12" ht="37.5" customHeight="1" thickBot="1" x14ac:dyDescent="0.35">
      <c r="A1" s="50"/>
      <c r="B1" s="25" t="s">
        <v>109</v>
      </c>
      <c r="D1" s="265" t="s">
        <v>24</v>
      </c>
      <c r="E1" s="266"/>
      <c r="F1" s="266"/>
      <c r="G1" s="267"/>
      <c r="H1" s="53"/>
      <c r="I1" s="176"/>
    </row>
    <row r="2" spans="1:12" ht="21.6" thickBot="1" x14ac:dyDescent="0.45">
      <c r="A2" s="49"/>
      <c r="B2" s="73" t="s">
        <v>25</v>
      </c>
      <c r="C2" s="28" t="s">
        <v>26</v>
      </c>
      <c r="D2" s="79" t="s">
        <v>61</v>
      </c>
      <c r="E2" s="80" t="s">
        <v>27</v>
      </c>
      <c r="F2" s="81" t="s">
        <v>28</v>
      </c>
      <c r="G2" s="32" t="s">
        <v>30</v>
      </c>
      <c r="H2" s="33" t="s">
        <v>31</v>
      </c>
      <c r="I2" s="177"/>
    </row>
    <row r="3" spans="1:12" ht="31.5" customHeight="1" x14ac:dyDescent="0.3">
      <c r="A3" s="51"/>
      <c r="B3" s="74" t="s">
        <v>110</v>
      </c>
      <c r="C3" s="95"/>
      <c r="D3" s="56" t="s">
        <v>113</v>
      </c>
      <c r="E3" s="57" t="s">
        <v>114</v>
      </c>
      <c r="F3" s="57" t="s">
        <v>115</v>
      </c>
      <c r="G3" s="105" t="s">
        <v>288</v>
      </c>
      <c r="H3" s="35">
        <v>1</v>
      </c>
      <c r="I3" s="178"/>
    </row>
    <row r="4" spans="1:12" ht="25.8" x14ac:dyDescent="0.3">
      <c r="A4" s="51"/>
      <c r="B4" s="76" t="s">
        <v>111</v>
      </c>
      <c r="C4" s="96"/>
      <c r="D4" s="38" t="s">
        <v>113</v>
      </c>
      <c r="E4" s="39" t="s">
        <v>35</v>
      </c>
      <c r="F4" s="39" t="s">
        <v>35</v>
      </c>
      <c r="G4" s="41" t="s">
        <v>288</v>
      </c>
      <c r="H4" s="36">
        <v>2</v>
      </c>
      <c r="I4" s="178"/>
    </row>
    <row r="5" spans="1:12" ht="26.4" thickBot="1" x14ac:dyDescent="0.35">
      <c r="A5" s="51"/>
      <c r="B5" s="77" t="s">
        <v>112</v>
      </c>
      <c r="C5" s="97"/>
      <c r="D5" s="83" t="s">
        <v>35</v>
      </c>
      <c r="E5" s="84" t="s">
        <v>116</v>
      </c>
      <c r="F5" s="84" t="s">
        <v>290</v>
      </c>
      <c r="G5" s="87" t="s">
        <v>289</v>
      </c>
      <c r="H5" s="43">
        <v>3</v>
      </c>
      <c r="I5" s="178"/>
    </row>
    <row r="6" spans="1:12" ht="15" thickBot="1" x14ac:dyDescent="0.35">
      <c r="A6" s="49"/>
      <c r="G6" s="44"/>
    </row>
    <row r="7" spans="1:12" ht="26.4" thickBot="1" x14ac:dyDescent="0.35">
      <c r="A7" s="49"/>
      <c r="B7" s="54" t="s">
        <v>3</v>
      </c>
      <c r="C7" s="45" t="str">
        <f ca="1">HLOOKUP(MID(B$1,6,25),Tables!$M$5:$AC$100,88,FALSE)</f>
        <v/>
      </c>
      <c r="I7" s="46"/>
      <c r="J7" s="46"/>
      <c r="K7" s="46"/>
      <c r="L7" s="46"/>
    </row>
    <row r="8" spans="1:12" ht="15.75" customHeight="1" thickBot="1" x14ac:dyDescent="0.35">
      <c r="A8" s="49"/>
      <c r="G8" s="259" t="s">
        <v>22</v>
      </c>
      <c r="H8" s="260"/>
    </row>
    <row r="9" spans="1:12" ht="15" customHeight="1" x14ac:dyDescent="0.3">
      <c r="B9" s="268" t="s">
        <v>47</v>
      </c>
      <c r="C9" s="269"/>
      <c r="G9" s="261"/>
      <c r="H9" s="262"/>
    </row>
    <row r="10" spans="1:12" ht="15" customHeight="1" x14ac:dyDescent="0.3">
      <c r="B10" s="270"/>
      <c r="C10" s="271"/>
      <c r="G10" s="261"/>
      <c r="H10" s="262"/>
    </row>
    <row r="11" spans="1:12" ht="15.75" customHeight="1" thickBot="1" x14ac:dyDescent="0.35">
      <c r="A11" s="49"/>
      <c r="B11" s="272"/>
      <c r="C11" s="273"/>
      <c r="G11" s="263"/>
      <c r="H11" s="264"/>
    </row>
    <row r="12" spans="1:12" ht="23.4" x14ac:dyDescent="0.3">
      <c r="D12" s="24"/>
      <c r="E12" s="24"/>
    </row>
  </sheetData>
  <sheetProtection algorithmName="SHA-512" hashValue="URBKz6JojjKaIeI1//MkG6RTIinTPi4fvAPk1nsl5oQ71S9PDZYr/GyYv34fkD8apdVpSAZkWy9fEk9/oH2SQg==" saltValue="qI76qHaQcG1T7AF/aMlkIw==" spinCount="100000" sheet="1" objects="1" scenarios="1"/>
  <protectedRanges>
    <protectedRange sqref="C3:C5" name="Range1_2"/>
  </protectedRanges>
  <mergeCells count="3">
    <mergeCell ref="D1:G1"/>
    <mergeCell ref="B9:C11"/>
    <mergeCell ref="G8:H11"/>
  </mergeCells>
  <conditionalFormatting sqref="C7">
    <cfRule type="containsText" dxfId="35" priority="1" operator="containsText" text="T">
      <formula>NOT(ISERROR(SEARCH("T",C7)))</formula>
    </cfRule>
    <cfRule type="containsText" dxfId="34" priority="2" operator="containsText" text="M">
      <formula>NOT(ISERROR(SEARCH("M",C7)))</formula>
    </cfRule>
    <cfRule type="containsText" dxfId="33" priority="3" operator="containsText" text="S">
      <formula>NOT(ISERROR(SEARCH("S",C7)))</formula>
    </cfRule>
    <cfRule type="containsText" dxfId="32" priority="4" operator="containsText" text="N">
      <formula>NOT(ISERROR(SEARCH("N",C7)))</formula>
    </cfRule>
  </conditionalFormatting>
  <dataValidations count="1">
    <dataValidation type="list" allowBlank="1" showInputMessage="1" showErrorMessage="1" sqref="C3:C5">
      <formula1>"T,M,S,N"</formula1>
    </dataValidation>
  </dataValidations>
  <hyperlinks>
    <hyperlink ref="G8:H11" location="Overview!A1" display="Click here to go back to the overview pag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575"/>
  </sheetPr>
  <dimension ref="A1:L13"/>
  <sheetViews>
    <sheetView showRowColHeaders="0" workbookViewId="0"/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6" width="9.6640625" style="26" customWidth="1"/>
    <col min="7" max="7" width="11.6640625" style="26" customWidth="1"/>
    <col min="8" max="9" width="14.6640625" style="26" customWidth="1"/>
    <col min="10" max="16384" width="9.109375" style="26"/>
  </cols>
  <sheetData>
    <row r="1" spans="1:12" ht="37.5" customHeight="1" thickBot="1" x14ac:dyDescent="0.35">
      <c r="A1" s="50"/>
      <c r="B1" s="58" t="s">
        <v>56</v>
      </c>
      <c r="D1" s="265" t="s">
        <v>24</v>
      </c>
      <c r="E1" s="266"/>
      <c r="F1" s="266"/>
      <c r="G1" s="267"/>
      <c r="H1" s="53"/>
      <c r="I1" s="176"/>
    </row>
    <row r="2" spans="1:12" ht="21.6" thickBot="1" x14ac:dyDescent="0.45">
      <c r="A2" s="49"/>
      <c r="B2" s="59" t="s">
        <v>25</v>
      </c>
      <c r="C2" s="28" t="s">
        <v>26</v>
      </c>
      <c r="D2" s="60" t="s">
        <v>61</v>
      </c>
      <c r="E2" s="61" t="s">
        <v>27</v>
      </c>
      <c r="F2" s="62" t="s">
        <v>28</v>
      </c>
      <c r="G2" s="32" t="s">
        <v>30</v>
      </c>
      <c r="H2" s="33" t="s">
        <v>31</v>
      </c>
      <c r="I2" s="177"/>
    </row>
    <row r="3" spans="1:12" ht="31.5" customHeight="1" x14ac:dyDescent="0.3">
      <c r="A3" s="51"/>
      <c r="B3" s="34" t="s">
        <v>57</v>
      </c>
      <c r="C3" s="95"/>
      <c r="D3" s="63" t="s">
        <v>62</v>
      </c>
      <c r="E3" s="48" t="s">
        <v>63</v>
      </c>
      <c r="F3" s="64" t="s">
        <v>35</v>
      </c>
      <c r="G3" s="105" t="s">
        <v>265</v>
      </c>
      <c r="H3" s="36">
        <v>1</v>
      </c>
      <c r="I3" s="178"/>
    </row>
    <row r="4" spans="1:12" ht="46.8" x14ac:dyDescent="0.3">
      <c r="A4" s="51"/>
      <c r="B4" s="37" t="s">
        <v>58</v>
      </c>
      <c r="C4" s="96"/>
      <c r="D4" s="65" t="s">
        <v>64</v>
      </c>
      <c r="E4" s="66" t="s">
        <v>65</v>
      </c>
      <c r="F4" s="67" t="s">
        <v>66</v>
      </c>
      <c r="G4" s="41" t="s">
        <v>266</v>
      </c>
      <c r="H4" s="36">
        <v>2</v>
      </c>
      <c r="I4" s="178"/>
    </row>
    <row r="5" spans="1:12" ht="31.2" x14ac:dyDescent="0.3">
      <c r="A5" s="51"/>
      <c r="B5" s="37" t="s">
        <v>59</v>
      </c>
      <c r="C5" s="96"/>
      <c r="D5" s="65" t="s">
        <v>67</v>
      </c>
      <c r="E5" s="66" t="s">
        <v>65</v>
      </c>
      <c r="F5" s="67" t="s">
        <v>68</v>
      </c>
      <c r="G5" s="41" t="s">
        <v>267</v>
      </c>
      <c r="H5" s="36">
        <v>3</v>
      </c>
      <c r="I5" s="178"/>
    </row>
    <row r="6" spans="1:12" ht="31.8" thickBot="1" x14ac:dyDescent="0.35">
      <c r="A6" s="51"/>
      <c r="B6" s="42" t="s">
        <v>60</v>
      </c>
      <c r="C6" s="97"/>
      <c r="D6" s="68" t="s">
        <v>35</v>
      </c>
      <c r="E6" s="69" t="s">
        <v>69</v>
      </c>
      <c r="F6" s="70" t="s">
        <v>70</v>
      </c>
      <c r="G6" s="87" t="s">
        <v>268</v>
      </c>
      <c r="H6" s="43">
        <v>4</v>
      </c>
      <c r="I6" s="178"/>
    </row>
    <row r="7" spans="1:12" ht="15" thickBot="1" x14ac:dyDescent="0.35">
      <c r="A7" s="49"/>
      <c r="G7" s="44"/>
    </row>
    <row r="8" spans="1:12" ht="26.4" thickBot="1" x14ac:dyDescent="0.35">
      <c r="A8" s="49"/>
      <c r="B8" s="54" t="s">
        <v>3</v>
      </c>
      <c r="C8" s="45" t="str">
        <f ca="1">HLOOKUP(MID(B$1,6,25),Tables!$M$5:$AC$100,88,FALSE)</f>
        <v/>
      </c>
      <c r="I8" s="46"/>
      <c r="J8" s="46"/>
      <c r="K8" s="46"/>
      <c r="L8" s="46"/>
    </row>
    <row r="9" spans="1:12" ht="15.75" customHeight="1" thickBot="1" x14ac:dyDescent="0.35">
      <c r="A9" s="49"/>
      <c r="G9" s="259" t="s">
        <v>22</v>
      </c>
      <c r="H9" s="260"/>
    </row>
    <row r="10" spans="1:12" ht="15" customHeight="1" x14ac:dyDescent="0.3">
      <c r="B10" s="268" t="s">
        <v>47</v>
      </c>
      <c r="C10" s="269"/>
      <c r="G10" s="261"/>
      <c r="H10" s="262"/>
    </row>
    <row r="11" spans="1:12" ht="15" customHeight="1" x14ac:dyDescent="0.3">
      <c r="B11" s="270"/>
      <c r="C11" s="271"/>
      <c r="G11" s="261"/>
      <c r="H11" s="262"/>
    </row>
    <row r="12" spans="1:12" ht="15.75" customHeight="1" thickBot="1" x14ac:dyDescent="0.35">
      <c r="A12" s="49"/>
      <c r="B12" s="272"/>
      <c r="C12" s="273"/>
      <c r="G12" s="263"/>
      <c r="H12" s="264"/>
    </row>
    <row r="13" spans="1:12" ht="23.4" x14ac:dyDescent="0.3">
      <c r="D13" s="24"/>
      <c r="E13" s="24"/>
    </row>
  </sheetData>
  <sheetProtection algorithmName="SHA-512" hashValue="RgoFlbaO2oAECB7cnpAJzBGNgA/Rbz0Zu+3QH1A+ZeD375IoL2V739RZJ6VgkJecUuzuKZLyNZEqwxLbmJtolA==" saltValue="4yeNHhfmESko5Fftj02SRw==" spinCount="100000" sheet="1" objects="1" scenarios="1"/>
  <protectedRanges>
    <protectedRange sqref="D3:E6 D2" name="Range1_1"/>
    <protectedRange sqref="C3:C6" name="Range1_2"/>
  </protectedRanges>
  <mergeCells count="3">
    <mergeCell ref="D1:G1"/>
    <mergeCell ref="B10:C12"/>
    <mergeCell ref="G9:H12"/>
  </mergeCells>
  <conditionalFormatting sqref="C8">
    <cfRule type="containsText" dxfId="31" priority="1" operator="containsText" text="T">
      <formula>NOT(ISERROR(SEARCH("T",C8)))</formula>
    </cfRule>
    <cfRule type="containsText" dxfId="30" priority="2" operator="containsText" text="M">
      <formula>NOT(ISERROR(SEARCH("M",C8)))</formula>
    </cfRule>
    <cfRule type="containsText" dxfId="29" priority="3" operator="containsText" text="S">
      <formula>NOT(ISERROR(SEARCH("S",C8)))</formula>
    </cfRule>
    <cfRule type="containsText" dxfId="28" priority="4" operator="containsText" text="N">
      <formula>NOT(ISERROR(SEARCH("N",C8)))</formula>
    </cfRule>
  </conditionalFormatting>
  <dataValidations count="1">
    <dataValidation type="list" allowBlank="1" showInputMessage="1" showErrorMessage="1" sqref="C3:C6">
      <formula1>"T,M,S,N"</formula1>
    </dataValidation>
  </dataValidations>
  <hyperlinks>
    <hyperlink ref="G9:H12" location="Overview!A1" display="Click here to go back to the overview pag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D2"/>
  </sheetPr>
  <dimension ref="A1:L12"/>
  <sheetViews>
    <sheetView showRowColHeaders="0" zoomScaleNormal="100" workbookViewId="0"/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6" width="9.6640625" style="26" customWidth="1"/>
    <col min="7" max="7" width="11.6640625" style="26" customWidth="1"/>
    <col min="8" max="9" width="14.6640625" style="26" customWidth="1"/>
    <col min="10" max="16384" width="9.109375" style="26"/>
  </cols>
  <sheetData>
    <row r="1" spans="1:12" ht="37.5" customHeight="1" thickBot="1" x14ac:dyDescent="0.35">
      <c r="A1" s="50"/>
      <c r="B1" s="72" t="s">
        <v>133</v>
      </c>
      <c r="D1" s="265" t="s">
        <v>24</v>
      </c>
      <c r="E1" s="266"/>
      <c r="F1" s="266"/>
      <c r="G1" s="267"/>
      <c r="H1" s="53"/>
      <c r="I1" s="176"/>
    </row>
    <row r="2" spans="1:12" ht="21.6" thickBot="1" x14ac:dyDescent="0.45">
      <c r="A2" s="49"/>
      <c r="B2" s="73" t="s">
        <v>25</v>
      </c>
      <c r="C2" s="94" t="s">
        <v>26</v>
      </c>
      <c r="D2" s="79" t="s">
        <v>27</v>
      </c>
      <c r="E2" s="80" t="s">
        <v>28</v>
      </c>
      <c r="F2" s="81" t="s">
        <v>29</v>
      </c>
      <c r="G2" s="32" t="s">
        <v>30</v>
      </c>
      <c r="H2" s="33" t="s">
        <v>31</v>
      </c>
      <c r="I2" s="177"/>
    </row>
    <row r="3" spans="1:12" ht="31.5" customHeight="1" x14ac:dyDescent="0.3">
      <c r="A3" s="51"/>
      <c r="B3" s="98" t="s">
        <v>134</v>
      </c>
      <c r="C3" s="95"/>
      <c r="D3" s="115" t="s">
        <v>35</v>
      </c>
      <c r="E3" s="116" t="s">
        <v>137</v>
      </c>
      <c r="F3" s="116" t="s">
        <v>35</v>
      </c>
      <c r="G3" s="105" t="s">
        <v>293</v>
      </c>
      <c r="H3" s="35">
        <v>1</v>
      </c>
      <c r="I3" s="178"/>
    </row>
    <row r="4" spans="1:12" ht="31.2" x14ac:dyDescent="0.3">
      <c r="A4" s="51"/>
      <c r="B4" s="100" t="s">
        <v>135</v>
      </c>
      <c r="C4" s="96"/>
      <c r="D4" s="93" t="s">
        <v>138</v>
      </c>
      <c r="E4" s="39" t="s">
        <v>35</v>
      </c>
      <c r="F4" s="39" t="s">
        <v>35</v>
      </c>
      <c r="G4" s="41" t="s">
        <v>35</v>
      </c>
      <c r="H4" s="36">
        <v>2</v>
      </c>
      <c r="I4" s="178"/>
    </row>
    <row r="5" spans="1:12" ht="31.8" thickBot="1" x14ac:dyDescent="0.35">
      <c r="A5" s="51"/>
      <c r="B5" s="101" t="s">
        <v>136</v>
      </c>
      <c r="C5" s="97"/>
      <c r="D5" s="103" t="s">
        <v>35</v>
      </c>
      <c r="E5" s="84" t="s">
        <v>35</v>
      </c>
      <c r="F5" s="84" t="s">
        <v>139</v>
      </c>
      <c r="G5" s="87" t="s">
        <v>294</v>
      </c>
      <c r="H5" s="43">
        <v>3</v>
      </c>
      <c r="I5" s="178"/>
    </row>
    <row r="6" spans="1:12" ht="15" thickBot="1" x14ac:dyDescent="0.35">
      <c r="A6" s="49"/>
      <c r="G6" s="44"/>
    </row>
    <row r="7" spans="1:12" ht="26.4" thickBot="1" x14ac:dyDescent="0.35">
      <c r="A7" s="49"/>
      <c r="B7" s="54" t="s">
        <v>3</v>
      </c>
      <c r="C7" s="45" t="str">
        <f ca="1">HLOOKUP(MID(B$1,6,25),Tables!$M$5:$AC$100,88,FALSE)</f>
        <v/>
      </c>
      <c r="I7" s="46"/>
      <c r="J7" s="46"/>
      <c r="K7" s="46"/>
      <c r="L7" s="46"/>
    </row>
    <row r="8" spans="1:12" ht="15.75" customHeight="1" thickBot="1" x14ac:dyDescent="0.35">
      <c r="A8" s="49"/>
      <c r="G8" s="259" t="s">
        <v>22</v>
      </c>
      <c r="H8" s="260"/>
    </row>
    <row r="9" spans="1:12" ht="15" customHeight="1" x14ac:dyDescent="0.3">
      <c r="B9" s="268" t="s">
        <v>47</v>
      </c>
      <c r="C9" s="269"/>
      <c r="G9" s="261"/>
      <c r="H9" s="262"/>
    </row>
    <row r="10" spans="1:12" ht="15" customHeight="1" x14ac:dyDescent="0.3">
      <c r="B10" s="270"/>
      <c r="C10" s="271"/>
      <c r="G10" s="261"/>
      <c r="H10" s="262"/>
    </row>
    <row r="11" spans="1:12" ht="15.75" customHeight="1" thickBot="1" x14ac:dyDescent="0.35">
      <c r="A11" s="49"/>
      <c r="B11" s="272"/>
      <c r="C11" s="273"/>
      <c r="G11" s="263"/>
      <c r="H11" s="264"/>
    </row>
    <row r="12" spans="1:12" ht="23.4" x14ac:dyDescent="0.3">
      <c r="D12" s="24"/>
      <c r="E12" s="24"/>
    </row>
  </sheetData>
  <sheetProtection algorithmName="SHA-512" hashValue="0gNesa3eupUcEWJjMqKmqijOe88aPkqTBGQTN/Emn/2RwX5aWaDhg0w2fMwN7pB/2WNUrVfSaAfKMAIyDe6PbA==" saltValue="NkMkRQL94HLgh9uULiXLlA==" spinCount="100000" sheet="1" objects="1" scenarios="1"/>
  <protectedRanges>
    <protectedRange sqref="C3:C5" name="Range1"/>
  </protectedRanges>
  <mergeCells count="3">
    <mergeCell ref="D1:G1"/>
    <mergeCell ref="B9:C11"/>
    <mergeCell ref="G8:H11"/>
  </mergeCells>
  <conditionalFormatting sqref="C7">
    <cfRule type="containsText" dxfId="27" priority="1" operator="containsText" text="T">
      <formula>NOT(ISERROR(SEARCH("T",C7)))</formula>
    </cfRule>
    <cfRule type="containsText" dxfId="26" priority="2" operator="containsText" text="M">
      <formula>NOT(ISERROR(SEARCH("M",C7)))</formula>
    </cfRule>
    <cfRule type="containsText" dxfId="25" priority="3" operator="containsText" text="S">
      <formula>NOT(ISERROR(SEARCH("S",C7)))</formula>
    </cfRule>
    <cfRule type="containsText" dxfId="24" priority="4" operator="containsText" text="N">
      <formula>NOT(ISERROR(SEARCH("N",C7)))</formula>
    </cfRule>
  </conditionalFormatting>
  <dataValidations count="1">
    <dataValidation type="list" allowBlank="1" showInputMessage="1" showErrorMessage="1" sqref="C3:C5">
      <formula1>"T,M,S,N"</formula1>
    </dataValidation>
  </dataValidations>
  <hyperlinks>
    <hyperlink ref="G8:H11" location="Overview!A1" display="Click here to go back to the overview pag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575"/>
  </sheetPr>
  <dimension ref="A1:K13"/>
  <sheetViews>
    <sheetView showRowColHeaders="0" zoomScaleNormal="100" workbookViewId="0">
      <selection activeCell="D4" sqref="D4"/>
    </sheetView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5" width="9.6640625" style="26" customWidth="1"/>
    <col min="6" max="6" width="11.6640625" style="26" customWidth="1"/>
    <col min="7" max="8" width="14.6640625" style="26" customWidth="1"/>
    <col min="9" max="16384" width="9.109375" style="26"/>
  </cols>
  <sheetData>
    <row r="1" spans="1:11" ht="37.5" customHeight="1" thickBot="1" x14ac:dyDescent="0.35">
      <c r="A1" s="50"/>
      <c r="B1" s="58" t="s">
        <v>153</v>
      </c>
      <c r="D1" s="265" t="s">
        <v>24</v>
      </c>
      <c r="E1" s="266"/>
      <c r="F1" s="267"/>
      <c r="G1" s="53"/>
      <c r="H1" s="176"/>
    </row>
    <row r="2" spans="1:11" ht="21.6" thickBot="1" x14ac:dyDescent="0.45">
      <c r="A2" s="49"/>
      <c r="B2" s="73" t="s">
        <v>25</v>
      </c>
      <c r="C2" s="28" t="s">
        <v>26</v>
      </c>
      <c r="D2" s="29" t="s">
        <v>27</v>
      </c>
      <c r="E2" s="31" t="s">
        <v>28</v>
      </c>
      <c r="F2" s="32" t="s">
        <v>30</v>
      </c>
      <c r="G2" s="33" t="s">
        <v>31</v>
      </c>
      <c r="H2" s="177"/>
    </row>
    <row r="3" spans="1:11" ht="31.5" customHeight="1" x14ac:dyDescent="0.3">
      <c r="A3" s="51"/>
      <c r="B3" s="74" t="s">
        <v>154</v>
      </c>
      <c r="C3" s="95"/>
      <c r="D3" s="63" t="s">
        <v>158</v>
      </c>
      <c r="E3" s="64" t="s">
        <v>159</v>
      </c>
      <c r="F3" s="105" t="s">
        <v>297</v>
      </c>
      <c r="G3" s="35">
        <v>1</v>
      </c>
      <c r="H3" s="178"/>
    </row>
    <row r="4" spans="1:11" ht="31.2" x14ac:dyDescent="0.3">
      <c r="A4" s="51"/>
      <c r="B4" s="76" t="s">
        <v>155</v>
      </c>
      <c r="C4" s="96"/>
      <c r="D4" s="38" t="s">
        <v>160</v>
      </c>
      <c r="E4" s="119" t="s">
        <v>35</v>
      </c>
      <c r="F4" s="41" t="s">
        <v>298</v>
      </c>
      <c r="G4" s="36">
        <v>2</v>
      </c>
      <c r="H4" s="178"/>
    </row>
    <row r="5" spans="1:11" ht="31.2" x14ac:dyDescent="0.3">
      <c r="A5" s="51"/>
      <c r="B5" s="76" t="s">
        <v>156</v>
      </c>
      <c r="C5" s="96"/>
      <c r="D5" s="117" t="s">
        <v>35</v>
      </c>
      <c r="E5" s="119" t="s">
        <v>161</v>
      </c>
      <c r="F5" s="41" t="s">
        <v>299</v>
      </c>
      <c r="G5" s="36">
        <v>3</v>
      </c>
      <c r="H5" s="178"/>
    </row>
    <row r="6" spans="1:11" ht="29.4" thickBot="1" x14ac:dyDescent="0.35">
      <c r="A6" s="51"/>
      <c r="B6" s="77" t="s">
        <v>157</v>
      </c>
      <c r="C6" s="97"/>
      <c r="D6" s="83" t="s">
        <v>162</v>
      </c>
      <c r="E6" s="85" t="s">
        <v>163</v>
      </c>
      <c r="F6" s="43" t="s">
        <v>35</v>
      </c>
      <c r="G6" s="43">
        <v>4</v>
      </c>
      <c r="H6" s="178"/>
    </row>
    <row r="7" spans="1:11" ht="15" thickBot="1" x14ac:dyDescent="0.35">
      <c r="A7" s="49"/>
      <c r="F7" s="44"/>
    </row>
    <row r="8" spans="1:11" ht="26.4" thickBot="1" x14ac:dyDescent="0.35">
      <c r="A8" s="49"/>
      <c r="B8" s="54" t="s">
        <v>3</v>
      </c>
      <c r="C8" s="45" t="str">
        <f ca="1">HLOOKUP(MID(B$1,6,25),Tables!$M$5:$AC$100,88,FALSE)</f>
        <v/>
      </c>
      <c r="H8" s="46"/>
      <c r="I8" s="46"/>
      <c r="J8" s="46"/>
      <c r="K8" s="46"/>
    </row>
    <row r="9" spans="1:11" ht="15.75" customHeight="1" thickBot="1" x14ac:dyDescent="0.35">
      <c r="A9" s="49"/>
      <c r="F9" s="259" t="s">
        <v>22</v>
      </c>
      <c r="G9" s="260"/>
    </row>
    <row r="10" spans="1:11" ht="15" customHeight="1" x14ac:dyDescent="0.3">
      <c r="B10" s="268" t="s">
        <v>47</v>
      </c>
      <c r="C10" s="269"/>
      <c r="F10" s="261"/>
      <c r="G10" s="262"/>
    </row>
    <row r="11" spans="1:11" ht="15" customHeight="1" x14ac:dyDescent="0.3">
      <c r="B11" s="270"/>
      <c r="C11" s="271"/>
      <c r="F11" s="261"/>
      <c r="G11" s="262"/>
    </row>
    <row r="12" spans="1:11" ht="15.75" customHeight="1" thickBot="1" x14ac:dyDescent="0.35">
      <c r="A12" s="49"/>
      <c r="B12" s="272"/>
      <c r="C12" s="273"/>
      <c r="F12" s="263"/>
      <c r="G12" s="264"/>
    </row>
    <row r="13" spans="1:11" ht="23.4" x14ac:dyDescent="0.3">
      <c r="D13" s="24"/>
      <c r="E13" s="24"/>
    </row>
  </sheetData>
  <sheetProtection algorithmName="SHA-512" hashValue="P6ACirZkwE4xeeCGze4fErg/+c+UQaF7NPiWAiT3cDJMoiBXr95uo3FkxQ6LP8hZCmdgFv8aEEy8leNjYRgqLQ==" saltValue="uXF3CeV90q6qdLNuS6k4SA==" spinCount="100000" sheet="1" objects="1" scenarios="1"/>
  <protectedRanges>
    <protectedRange sqref="C3:C6" name="Range1_2"/>
    <protectedRange sqref="D3:D6" name="Range1_1_1_1_1"/>
  </protectedRanges>
  <mergeCells count="3">
    <mergeCell ref="D1:F1"/>
    <mergeCell ref="B10:C12"/>
    <mergeCell ref="F9:G12"/>
  </mergeCells>
  <conditionalFormatting sqref="C8">
    <cfRule type="containsText" dxfId="23" priority="1" operator="containsText" text="T">
      <formula>NOT(ISERROR(SEARCH("T",C8)))</formula>
    </cfRule>
    <cfRule type="containsText" dxfId="22" priority="2" operator="containsText" text="M">
      <formula>NOT(ISERROR(SEARCH("M",C8)))</formula>
    </cfRule>
    <cfRule type="containsText" dxfId="21" priority="3" operator="containsText" text="S">
      <formula>NOT(ISERROR(SEARCH("S",C8)))</formula>
    </cfRule>
    <cfRule type="containsText" dxfId="20" priority="4" operator="containsText" text="N">
      <formula>NOT(ISERROR(SEARCH("N",C8)))</formula>
    </cfRule>
  </conditionalFormatting>
  <dataValidations count="1">
    <dataValidation type="list" allowBlank="1" showInputMessage="1" showErrorMessage="1" sqref="C3:C6">
      <formula1>"T,M,S,N"</formula1>
    </dataValidation>
  </dataValidations>
  <hyperlinks>
    <hyperlink ref="F9:G12" location="Overview!A1" display="Click here to go back to the overview page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A7F7"/>
  </sheetPr>
  <dimension ref="A1:J14"/>
  <sheetViews>
    <sheetView showRowColHeaders="0" zoomScaleNormal="100" workbookViewId="0"/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4" width="12.5546875" style="26" customWidth="1"/>
    <col min="5" max="5" width="11.6640625" style="26" customWidth="1"/>
    <col min="6" max="7" width="14.6640625" style="26" customWidth="1"/>
    <col min="8" max="16384" width="9.109375" style="26"/>
  </cols>
  <sheetData>
    <row r="1" spans="1:10" ht="37.5" customHeight="1" thickBot="1" x14ac:dyDescent="0.35">
      <c r="A1" s="50"/>
      <c r="B1" s="106" t="s">
        <v>164</v>
      </c>
      <c r="D1" s="266"/>
      <c r="E1" s="267"/>
      <c r="F1" s="53"/>
      <c r="G1" s="176"/>
    </row>
    <row r="2" spans="1:10" ht="21.6" thickBot="1" x14ac:dyDescent="0.45">
      <c r="A2" s="49"/>
      <c r="B2" s="73" t="s">
        <v>25</v>
      </c>
      <c r="C2" s="28" t="s">
        <v>26</v>
      </c>
      <c r="D2" s="108" t="s">
        <v>27</v>
      </c>
      <c r="E2" s="32" t="s">
        <v>30</v>
      </c>
      <c r="F2" s="33" t="s">
        <v>31</v>
      </c>
      <c r="G2" s="177"/>
    </row>
    <row r="3" spans="1:10" ht="31.5" customHeight="1" x14ac:dyDescent="0.3">
      <c r="A3" s="51"/>
      <c r="B3" s="74" t="s">
        <v>165</v>
      </c>
      <c r="C3" s="89"/>
      <c r="D3" s="35" t="s">
        <v>170</v>
      </c>
      <c r="E3" s="138" t="s">
        <v>300</v>
      </c>
      <c r="F3" s="35">
        <v>1</v>
      </c>
      <c r="G3" s="178"/>
    </row>
    <row r="4" spans="1:10" ht="31.2" x14ac:dyDescent="0.3">
      <c r="A4" s="51"/>
      <c r="B4" s="75" t="s">
        <v>166</v>
      </c>
      <c r="C4" s="107"/>
      <c r="D4" s="36" t="s">
        <v>171</v>
      </c>
      <c r="E4" s="78" t="s">
        <v>301</v>
      </c>
      <c r="F4" s="36">
        <v>2</v>
      </c>
      <c r="G4" s="178"/>
    </row>
    <row r="5" spans="1:10" ht="46.8" x14ac:dyDescent="0.3">
      <c r="A5" s="51"/>
      <c r="B5" s="76" t="s">
        <v>167</v>
      </c>
      <c r="C5" s="107"/>
      <c r="D5" s="36" t="s">
        <v>172</v>
      </c>
      <c r="E5" s="78" t="s">
        <v>302</v>
      </c>
      <c r="F5" s="36">
        <v>3</v>
      </c>
      <c r="G5" s="178"/>
    </row>
    <row r="6" spans="1:10" ht="31.2" x14ac:dyDescent="0.3">
      <c r="A6" s="51"/>
      <c r="B6" s="76" t="s">
        <v>168</v>
      </c>
      <c r="C6" s="107"/>
      <c r="D6" s="36" t="s">
        <v>173</v>
      </c>
      <c r="E6" s="78" t="s">
        <v>302</v>
      </c>
      <c r="F6" s="36">
        <v>4</v>
      </c>
      <c r="G6" s="178"/>
    </row>
    <row r="7" spans="1:10" ht="31.5" customHeight="1" thickBot="1" x14ac:dyDescent="0.35">
      <c r="A7" s="51"/>
      <c r="B7" s="77" t="s">
        <v>169</v>
      </c>
      <c r="C7" s="132"/>
      <c r="D7" s="87" t="s">
        <v>174</v>
      </c>
      <c r="E7" s="133" t="s">
        <v>35</v>
      </c>
      <c r="F7" s="43" t="s">
        <v>35</v>
      </c>
      <c r="G7" s="178"/>
    </row>
    <row r="8" spans="1:10" ht="15" thickBot="1" x14ac:dyDescent="0.35">
      <c r="A8" s="49"/>
      <c r="E8" s="44"/>
    </row>
    <row r="9" spans="1:10" ht="26.4" thickBot="1" x14ac:dyDescent="0.35">
      <c r="A9" s="49"/>
      <c r="B9" s="54" t="s">
        <v>3</v>
      </c>
      <c r="C9" s="45" t="str">
        <f ca="1">HLOOKUP(MID(B$1,6,25),Tables!$M$5:$AC$100,88,FALSE)</f>
        <v/>
      </c>
      <c r="G9" s="46"/>
      <c r="H9" s="46"/>
      <c r="I9" s="46"/>
      <c r="J9" s="46"/>
    </row>
    <row r="10" spans="1:10" ht="15.75" customHeight="1" thickBot="1" x14ac:dyDescent="0.35">
      <c r="A10" s="49"/>
      <c r="E10" s="259" t="s">
        <v>22</v>
      </c>
      <c r="F10" s="260"/>
    </row>
    <row r="11" spans="1:10" ht="15" customHeight="1" x14ac:dyDescent="0.3">
      <c r="B11" s="268" t="s">
        <v>47</v>
      </c>
      <c r="C11" s="269"/>
      <c r="E11" s="261"/>
      <c r="F11" s="262"/>
    </row>
    <row r="12" spans="1:10" ht="15" customHeight="1" x14ac:dyDescent="0.3">
      <c r="B12" s="270"/>
      <c r="C12" s="271"/>
      <c r="E12" s="261"/>
      <c r="F12" s="262"/>
    </row>
    <row r="13" spans="1:10" ht="15.75" customHeight="1" thickBot="1" x14ac:dyDescent="0.35">
      <c r="A13" s="49"/>
      <c r="B13" s="272"/>
      <c r="C13" s="273"/>
      <c r="E13" s="263"/>
      <c r="F13" s="264"/>
    </row>
    <row r="14" spans="1:10" ht="23.4" x14ac:dyDescent="0.3">
      <c r="D14" s="24"/>
    </row>
  </sheetData>
  <sheetProtection algorithmName="SHA-512" hashValue="SVvxoN4GyGfXFCBADkT6sqbhZILxXOdglA+MUSeaJBcHaT3I/tA5gzDyPp0dYCk3AIfYyN9B7NjJpGF/rRjMsA==" saltValue="sstJoQKp7lGhDnQJfpkpCg==" spinCount="100000" sheet="1" objects="1" scenarios="1"/>
  <protectedRanges>
    <protectedRange sqref="C3:C6" name="Range1_2"/>
    <protectedRange sqref="C7" name="Range1_2_1"/>
    <protectedRange sqref="D3:D6" name="Range1_1_1_1_2"/>
  </protectedRanges>
  <mergeCells count="3">
    <mergeCell ref="D1:E1"/>
    <mergeCell ref="B11:C13"/>
    <mergeCell ref="E10:F13"/>
  </mergeCells>
  <conditionalFormatting sqref="C9">
    <cfRule type="containsText" dxfId="19" priority="1" operator="containsText" text="T">
      <formula>NOT(ISERROR(SEARCH("T",C9)))</formula>
    </cfRule>
    <cfRule type="containsText" dxfId="18" priority="2" operator="containsText" text="M">
      <formula>NOT(ISERROR(SEARCH("M",C9)))</formula>
    </cfRule>
    <cfRule type="containsText" dxfId="17" priority="3" operator="containsText" text="S">
      <formula>NOT(ISERROR(SEARCH("S",C9)))</formula>
    </cfRule>
    <cfRule type="containsText" dxfId="16" priority="4" operator="containsText" text="N">
      <formula>NOT(ISERROR(SEARCH("N",C9)))</formula>
    </cfRule>
  </conditionalFormatting>
  <dataValidations count="1">
    <dataValidation type="list" allowBlank="1" showInputMessage="1" showErrorMessage="1" sqref="C3:C7">
      <formula1>"T,M,S,N"</formula1>
    </dataValidation>
  </dataValidations>
  <hyperlinks>
    <hyperlink ref="E10:F13" location="Overview!A1" display="Click here to go back to the overview pag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DAFF"/>
  </sheetPr>
  <dimension ref="A1:L13"/>
  <sheetViews>
    <sheetView showRowColHeaders="0" zoomScaleNormal="100" workbookViewId="0">
      <selection activeCell="C8" sqref="C8"/>
    </sheetView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6" width="9.6640625" style="26" customWidth="1"/>
    <col min="7" max="7" width="11.6640625" style="26" customWidth="1"/>
    <col min="8" max="9" width="14.6640625" style="26" customWidth="1"/>
    <col min="10" max="16384" width="9.109375" style="26"/>
  </cols>
  <sheetData>
    <row r="1" spans="1:12" ht="37.5" customHeight="1" thickBot="1" x14ac:dyDescent="0.35">
      <c r="A1" s="50"/>
      <c r="B1" s="25" t="s">
        <v>334</v>
      </c>
      <c r="D1" s="265" t="s">
        <v>24</v>
      </c>
      <c r="E1" s="266"/>
      <c r="F1" s="266"/>
      <c r="G1" s="267"/>
      <c r="H1" s="53"/>
      <c r="I1" s="176"/>
    </row>
    <row r="2" spans="1:12" ht="21.6" thickBot="1" x14ac:dyDescent="0.45">
      <c r="A2" s="49"/>
      <c r="B2" s="73" t="s">
        <v>25</v>
      </c>
      <c r="C2" s="28" t="s">
        <v>26</v>
      </c>
      <c r="D2" s="79" t="s">
        <v>61</v>
      </c>
      <c r="E2" s="80" t="s">
        <v>27</v>
      </c>
      <c r="F2" s="81" t="s">
        <v>28</v>
      </c>
      <c r="G2" s="32" t="s">
        <v>30</v>
      </c>
      <c r="H2" s="33" t="s">
        <v>31</v>
      </c>
      <c r="I2" s="177"/>
    </row>
    <row r="3" spans="1:12" ht="43.2" customHeight="1" x14ac:dyDescent="0.3">
      <c r="A3" s="51"/>
      <c r="B3" s="74" t="s">
        <v>336</v>
      </c>
      <c r="C3" s="95"/>
      <c r="D3" s="203" t="s">
        <v>339</v>
      </c>
      <c r="E3" s="204" t="s">
        <v>341</v>
      </c>
      <c r="F3" s="204" t="s">
        <v>345</v>
      </c>
      <c r="G3" s="219" t="s">
        <v>340</v>
      </c>
      <c r="H3" s="35">
        <v>1</v>
      </c>
      <c r="I3" s="178"/>
    </row>
    <row r="4" spans="1:12" ht="31.5" customHeight="1" x14ac:dyDescent="0.3">
      <c r="A4" s="51"/>
      <c r="B4" s="75" t="s">
        <v>338</v>
      </c>
      <c r="C4" s="205"/>
      <c r="D4" s="214" t="s">
        <v>35</v>
      </c>
      <c r="E4" s="217" t="s">
        <v>342</v>
      </c>
      <c r="F4" s="218" t="s">
        <v>35</v>
      </c>
      <c r="G4" s="41" t="s">
        <v>340</v>
      </c>
      <c r="H4" s="206">
        <v>2</v>
      </c>
      <c r="I4" s="178"/>
    </row>
    <row r="5" spans="1:12" ht="31.2" x14ac:dyDescent="0.3">
      <c r="A5" s="51"/>
      <c r="B5" s="207" t="s">
        <v>337</v>
      </c>
      <c r="C5" s="96"/>
      <c r="D5" s="212" t="s">
        <v>35</v>
      </c>
      <c r="E5" s="215" t="s">
        <v>35</v>
      </c>
      <c r="F5" s="39" t="s">
        <v>344</v>
      </c>
      <c r="G5" s="41" t="s">
        <v>343</v>
      </c>
      <c r="H5" s="36">
        <v>1</v>
      </c>
      <c r="I5" s="178"/>
    </row>
    <row r="6" spans="1:12" ht="31.8" thickBot="1" x14ac:dyDescent="0.35">
      <c r="A6" s="51"/>
      <c r="B6" s="77" t="s">
        <v>335</v>
      </c>
      <c r="C6" s="97"/>
      <c r="D6" s="213" t="s">
        <v>35</v>
      </c>
      <c r="E6" s="216" t="s">
        <v>35</v>
      </c>
      <c r="F6" s="216" t="s">
        <v>35</v>
      </c>
      <c r="G6" s="87" t="s">
        <v>343</v>
      </c>
      <c r="H6" s="43">
        <v>3</v>
      </c>
      <c r="I6" s="178"/>
    </row>
    <row r="7" spans="1:12" ht="15" thickBot="1" x14ac:dyDescent="0.35">
      <c r="A7" s="49"/>
      <c r="G7" s="44"/>
    </row>
    <row r="8" spans="1:12" ht="26.4" thickBot="1" x14ac:dyDescent="0.35">
      <c r="A8" s="49"/>
      <c r="B8" s="54" t="s">
        <v>3</v>
      </c>
      <c r="C8" s="45" t="str">
        <f ca="1">HLOOKUP(MID(B$1,6,25),Tables!$M$5:$AC$100,88,FALSE)</f>
        <v/>
      </c>
      <c r="I8" s="46"/>
      <c r="J8" s="46"/>
      <c r="K8" s="46"/>
      <c r="L8" s="46"/>
    </row>
    <row r="9" spans="1:12" ht="15.75" customHeight="1" thickBot="1" x14ac:dyDescent="0.35">
      <c r="A9" s="49"/>
      <c r="G9" s="259" t="s">
        <v>22</v>
      </c>
      <c r="H9" s="260"/>
    </row>
    <row r="10" spans="1:12" ht="15" customHeight="1" x14ac:dyDescent="0.3">
      <c r="B10" s="268" t="s">
        <v>47</v>
      </c>
      <c r="C10" s="269"/>
      <c r="G10" s="261"/>
      <c r="H10" s="262"/>
    </row>
    <row r="11" spans="1:12" ht="15" customHeight="1" x14ac:dyDescent="0.3">
      <c r="B11" s="270"/>
      <c r="C11" s="271"/>
      <c r="G11" s="261"/>
      <c r="H11" s="262"/>
    </row>
    <row r="12" spans="1:12" ht="15.75" customHeight="1" thickBot="1" x14ac:dyDescent="0.35">
      <c r="A12" s="49"/>
      <c r="B12" s="272"/>
      <c r="C12" s="273"/>
      <c r="G12" s="263"/>
      <c r="H12" s="264"/>
    </row>
    <row r="13" spans="1:12" ht="23.4" x14ac:dyDescent="0.3">
      <c r="D13" s="24"/>
      <c r="E13" s="24"/>
    </row>
  </sheetData>
  <sheetProtection algorithmName="SHA-512" hashValue="0FEHmHgmk8+DFyTAP0DnLv84wCLMFOwl9vLoxrQE77pI1H2PNQnx4OIqW/46vK/ybSuckNBsZUakIrfgiS1Vzw==" saltValue="sPCHNvfDvtTs+JeUR0Ztpg==" spinCount="100000" sheet="1" objects="1" scenarios="1"/>
  <protectedRanges>
    <protectedRange sqref="C3:C6" name="Range1_2"/>
  </protectedRanges>
  <mergeCells count="3">
    <mergeCell ref="D1:G1"/>
    <mergeCell ref="G9:H12"/>
    <mergeCell ref="B10:C12"/>
  </mergeCells>
  <conditionalFormatting sqref="C8">
    <cfRule type="containsText" dxfId="15" priority="1" operator="containsText" text="T">
      <formula>NOT(ISERROR(SEARCH("T",C8)))</formula>
    </cfRule>
    <cfRule type="containsText" dxfId="14" priority="2" operator="containsText" text="M">
      <formula>NOT(ISERROR(SEARCH("M",C8)))</formula>
    </cfRule>
    <cfRule type="containsText" dxfId="13" priority="3" operator="containsText" text="S">
      <formula>NOT(ISERROR(SEARCH("S",C8)))</formula>
    </cfRule>
    <cfRule type="containsText" dxfId="12" priority="4" operator="containsText" text="N">
      <formula>NOT(ISERROR(SEARCH("N",C8)))</formula>
    </cfRule>
  </conditionalFormatting>
  <dataValidations count="1">
    <dataValidation type="list" allowBlank="1" showInputMessage="1" showErrorMessage="1" sqref="C3:C6">
      <formula1>"T,M,S,N"</formula1>
    </dataValidation>
  </dataValidations>
  <hyperlinks>
    <hyperlink ref="G9:H12" location="Overview!A1" display="Click here to go back to the overview page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DAFF"/>
  </sheetPr>
  <dimension ref="A1:L13"/>
  <sheetViews>
    <sheetView showRowColHeaders="0" zoomScaleNormal="100" workbookViewId="0">
      <selection activeCell="H9" sqref="H9:I12"/>
    </sheetView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6" width="9.6640625" style="26" customWidth="1"/>
    <col min="7" max="7" width="11.6640625" style="26" customWidth="1"/>
    <col min="8" max="9" width="14.6640625" style="26" customWidth="1"/>
    <col min="10" max="16384" width="9.109375" style="26"/>
  </cols>
  <sheetData>
    <row r="1" spans="1:12" ht="37.5" customHeight="1" thickBot="1" x14ac:dyDescent="0.35">
      <c r="A1" s="50"/>
      <c r="B1" s="25" t="s">
        <v>23</v>
      </c>
      <c r="D1" s="265" t="s">
        <v>24</v>
      </c>
      <c r="E1" s="266"/>
      <c r="F1" s="266"/>
      <c r="G1" s="267"/>
      <c r="H1" s="52" t="s">
        <v>48</v>
      </c>
      <c r="I1" s="53"/>
    </row>
    <row r="2" spans="1:12" ht="21.6" thickBot="1" x14ac:dyDescent="0.35">
      <c r="A2" s="49"/>
      <c r="B2" s="27" t="s">
        <v>25</v>
      </c>
      <c r="C2" s="94" t="s">
        <v>26</v>
      </c>
      <c r="D2" s="29" t="s">
        <v>27</v>
      </c>
      <c r="E2" s="30" t="s">
        <v>28</v>
      </c>
      <c r="F2" s="31" t="s">
        <v>29</v>
      </c>
      <c r="G2" s="32" t="s">
        <v>30</v>
      </c>
      <c r="H2" s="32" t="s">
        <v>239</v>
      </c>
      <c r="I2" s="33" t="s">
        <v>31</v>
      </c>
    </row>
    <row r="3" spans="1:12" ht="31.2" x14ac:dyDescent="0.3">
      <c r="A3" s="51"/>
      <c r="B3" s="90" t="s">
        <v>32</v>
      </c>
      <c r="C3" s="95"/>
      <c r="D3" s="274" t="s">
        <v>34</v>
      </c>
      <c r="E3" s="275"/>
      <c r="F3" s="276"/>
      <c r="G3" s="35"/>
      <c r="H3" s="35" t="s">
        <v>35</v>
      </c>
      <c r="I3" s="36">
        <v>1</v>
      </c>
    </row>
    <row r="4" spans="1:12" ht="46.8" x14ac:dyDescent="0.3">
      <c r="A4" s="51"/>
      <c r="B4" s="91" t="s">
        <v>21</v>
      </c>
      <c r="C4" s="96"/>
      <c r="D4" s="38" t="s">
        <v>37</v>
      </c>
      <c r="E4" s="39" t="s">
        <v>38</v>
      </c>
      <c r="F4" s="40" t="s">
        <v>39</v>
      </c>
      <c r="G4" s="41" t="s">
        <v>40</v>
      </c>
      <c r="H4" s="36">
        <v>1921</v>
      </c>
      <c r="I4" s="36">
        <v>2</v>
      </c>
    </row>
    <row r="5" spans="1:12" ht="31.2" x14ac:dyDescent="0.3">
      <c r="A5" s="51"/>
      <c r="B5" s="91" t="s">
        <v>41</v>
      </c>
      <c r="C5" s="96"/>
      <c r="D5" s="38" t="s">
        <v>37</v>
      </c>
      <c r="E5" s="39" t="s">
        <v>38</v>
      </c>
      <c r="F5" s="40" t="s">
        <v>39</v>
      </c>
      <c r="G5" s="41" t="s">
        <v>42</v>
      </c>
      <c r="H5" s="36">
        <v>1921</v>
      </c>
      <c r="I5" s="36">
        <v>3</v>
      </c>
    </row>
    <row r="6" spans="1:12" ht="31.8" thickBot="1" x14ac:dyDescent="0.35">
      <c r="A6" s="51"/>
      <c r="B6" s="92" t="s">
        <v>43</v>
      </c>
      <c r="C6" s="97"/>
      <c r="D6" s="83" t="s">
        <v>44</v>
      </c>
      <c r="E6" s="84" t="s">
        <v>45</v>
      </c>
      <c r="F6" s="85" t="s">
        <v>46</v>
      </c>
      <c r="G6" s="43"/>
      <c r="H6" s="43">
        <v>1921</v>
      </c>
      <c r="I6" s="43">
        <v>4</v>
      </c>
    </row>
    <row r="7" spans="1:12" ht="15" thickBot="1" x14ac:dyDescent="0.35">
      <c r="A7" s="49"/>
      <c r="G7" s="44"/>
    </row>
    <row r="8" spans="1:12" ht="26.4" thickBot="1" x14ac:dyDescent="0.35">
      <c r="A8" s="49"/>
      <c r="B8" s="54" t="s">
        <v>3</v>
      </c>
      <c r="C8" s="45" t="str">
        <f ca="1">HLOOKUP(MID(B$1,6,25),Tables!$M$5:$AC$100,88,FALSE)</f>
        <v/>
      </c>
      <c r="I8" s="46"/>
      <c r="J8" s="46"/>
      <c r="K8" s="46"/>
      <c r="L8" s="46"/>
    </row>
    <row r="9" spans="1:12" ht="15" thickBot="1" x14ac:dyDescent="0.35">
      <c r="A9" s="49"/>
      <c r="H9" s="259" t="s">
        <v>22</v>
      </c>
      <c r="I9" s="260"/>
    </row>
    <row r="10" spans="1:12" ht="15" customHeight="1" x14ac:dyDescent="0.3">
      <c r="B10" s="268" t="s">
        <v>47</v>
      </c>
      <c r="C10" s="269"/>
      <c r="H10" s="261"/>
      <c r="I10" s="262"/>
    </row>
    <row r="11" spans="1:12" ht="15" customHeight="1" x14ac:dyDescent="0.3">
      <c r="B11" s="270"/>
      <c r="C11" s="271"/>
      <c r="H11" s="261"/>
      <c r="I11" s="262"/>
    </row>
    <row r="12" spans="1:12" ht="15" thickBot="1" x14ac:dyDescent="0.35">
      <c r="A12" s="49"/>
      <c r="B12" s="272"/>
      <c r="C12" s="273"/>
      <c r="H12" s="263"/>
      <c r="I12" s="264"/>
    </row>
    <row r="13" spans="1:12" ht="23.4" x14ac:dyDescent="0.3">
      <c r="D13" s="24"/>
      <c r="E13" s="24"/>
    </row>
  </sheetData>
  <sheetProtection algorithmName="SHA-512" hashValue="6A99NbwZDqUNumUhMBZ+Qnf9/Ta1zIwS/WR/anwdzrsFstfUfezVcWqOEantrE67Xhe6JSRlFA5MjiMueAyasQ==" saltValue="MaWbZxe5UaV4oNCQHuwQDw==" spinCount="100000" sheet="1" objects="1" scenarios="1"/>
  <protectedRanges>
    <protectedRange sqref="C3:C6" name="Range1_2"/>
  </protectedRanges>
  <mergeCells count="4">
    <mergeCell ref="D1:G1"/>
    <mergeCell ref="D3:F3"/>
    <mergeCell ref="H9:I12"/>
    <mergeCell ref="B10:C12"/>
  </mergeCells>
  <conditionalFormatting sqref="C8">
    <cfRule type="containsText" dxfId="11" priority="1" operator="containsText" text="T">
      <formula>NOT(ISERROR(SEARCH("T",C8)))</formula>
    </cfRule>
    <cfRule type="containsText" dxfId="10" priority="2" operator="containsText" text="M">
      <formula>NOT(ISERROR(SEARCH("M",C8)))</formula>
    </cfRule>
    <cfRule type="containsText" dxfId="9" priority="3" operator="containsText" text="S">
      <formula>NOT(ISERROR(SEARCH("S",C8)))</formula>
    </cfRule>
    <cfRule type="containsText" dxfId="8" priority="4" operator="containsText" text="N">
      <formula>NOT(ISERROR(SEARCH("N",C8)))</formula>
    </cfRule>
  </conditionalFormatting>
  <dataValidations count="1">
    <dataValidation type="list" allowBlank="1" showInputMessage="1" showErrorMessage="1" sqref="C3:C6">
      <formula1>"T,M,S,N"</formula1>
    </dataValidation>
  </dataValidations>
  <hyperlinks>
    <hyperlink ref="H9:I12" location="Overview!A1" display="Click here to go back to the overview pag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575"/>
  </sheetPr>
  <dimension ref="A1:K14"/>
  <sheetViews>
    <sheetView showRowColHeaders="0" zoomScaleNormal="100" workbookViewId="0"/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5" width="11" style="26" customWidth="1"/>
    <col min="6" max="6" width="11.6640625" style="26" customWidth="1"/>
    <col min="7" max="8" width="14.6640625" style="26" customWidth="1"/>
    <col min="9" max="16384" width="9.109375" style="26"/>
  </cols>
  <sheetData>
    <row r="1" spans="1:11" ht="37.5" customHeight="1" thickBot="1" x14ac:dyDescent="0.35">
      <c r="A1" s="50"/>
      <c r="B1" s="58" t="s">
        <v>175</v>
      </c>
      <c r="D1" s="265" t="s">
        <v>24</v>
      </c>
      <c r="E1" s="266"/>
      <c r="F1" s="267"/>
      <c r="G1" s="53"/>
      <c r="H1" s="176"/>
    </row>
    <row r="2" spans="1:11" ht="21.6" thickBot="1" x14ac:dyDescent="0.45">
      <c r="A2" s="49"/>
      <c r="B2" s="73" t="s">
        <v>25</v>
      </c>
      <c r="C2" s="28" t="s">
        <v>26</v>
      </c>
      <c r="D2" s="29" t="s">
        <v>27</v>
      </c>
      <c r="E2" s="31" t="s">
        <v>28</v>
      </c>
      <c r="F2" s="32" t="s">
        <v>30</v>
      </c>
      <c r="G2" s="33" t="s">
        <v>31</v>
      </c>
      <c r="H2" s="177"/>
    </row>
    <row r="3" spans="1:11" ht="31.5" customHeight="1" x14ac:dyDescent="0.3">
      <c r="A3" s="51"/>
      <c r="B3" s="74" t="s">
        <v>176</v>
      </c>
      <c r="C3" s="95"/>
      <c r="D3" s="63" t="s">
        <v>35</v>
      </c>
      <c r="E3" s="64" t="s">
        <v>181</v>
      </c>
      <c r="F3" s="105" t="s">
        <v>303</v>
      </c>
      <c r="G3" s="35" t="s">
        <v>35</v>
      </c>
      <c r="H3" s="178"/>
    </row>
    <row r="4" spans="1:11" ht="25.8" x14ac:dyDescent="0.3">
      <c r="A4" s="51"/>
      <c r="B4" s="75" t="s">
        <v>177</v>
      </c>
      <c r="C4" s="96"/>
      <c r="D4" s="117" t="s">
        <v>182</v>
      </c>
      <c r="E4" s="119" t="s">
        <v>183</v>
      </c>
      <c r="F4" s="41" t="s">
        <v>304</v>
      </c>
      <c r="G4" s="36" t="s">
        <v>35</v>
      </c>
      <c r="H4" s="178"/>
    </row>
    <row r="5" spans="1:11" ht="28.8" x14ac:dyDescent="0.3">
      <c r="A5" s="51"/>
      <c r="B5" s="76" t="s">
        <v>178</v>
      </c>
      <c r="C5" s="96"/>
      <c r="D5" s="38" t="s">
        <v>184</v>
      </c>
      <c r="E5" s="119" t="s">
        <v>35</v>
      </c>
      <c r="F5" s="41" t="s">
        <v>268</v>
      </c>
      <c r="G5" s="36" t="s">
        <v>35</v>
      </c>
      <c r="H5" s="178"/>
    </row>
    <row r="6" spans="1:11" ht="31.2" x14ac:dyDescent="0.3">
      <c r="A6" s="51"/>
      <c r="B6" s="76" t="s">
        <v>179</v>
      </c>
      <c r="C6" s="96"/>
      <c r="D6" s="117" t="s">
        <v>182</v>
      </c>
      <c r="E6" s="119" t="s">
        <v>35</v>
      </c>
      <c r="F6" s="41" t="s">
        <v>303</v>
      </c>
      <c r="G6" s="36" t="s">
        <v>35</v>
      </c>
      <c r="H6" s="178"/>
    </row>
    <row r="7" spans="1:11" ht="31.5" customHeight="1" thickBot="1" x14ac:dyDescent="0.35">
      <c r="A7" s="51"/>
      <c r="B7" s="77" t="s">
        <v>180</v>
      </c>
      <c r="C7" s="97"/>
      <c r="D7" s="120" t="s">
        <v>185</v>
      </c>
      <c r="E7" s="122" t="s">
        <v>35</v>
      </c>
      <c r="F7" s="87" t="s">
        <v>303</v>
      </c>
      <c r="G7" s="43" t="s">
        <v>35</v>
      </c>
      <c r="H7" s="178"/>
    </row>
    <row r="8" spans="1:11" ht="15" thickBot="1" x14ac:dyDescent="0.35">
      <c r="A8" s="49"/>
      <c r="F8" s="44"/>
    </row>
    <row r="9" spans="1:11" ht="26.4" thickBot="1" x14ac:dyDescent="0.35">
      <c r="A9" s="49"/>
      <c r="B9" s="54" t="s">
        <v>3</v>
      </c>
      <c r="C9" s="45" t="str">
        <f ca="1">HLOOKUP(MID(B$1,6,25),Tables!$M$5:$AC$100,88,FALSE)</f>
        <v/>
      </c>
      <c r="H9" s="46"/>
      <c r="I9" s="46"/>
      <c r="J9" s="46"/>
      <c r="K9" s="46"/>
    </row>
    <row r="10" spans="1:11" ht="15.75" customHeight="1" thickBot="1" x14ac:dyDescent="0.35">
      <c r="A10" s="49"/>
      <c r="F10" s="259" t="s">
        <v>22</v>
      </c>
      <c r="G10" s="260"/>
    </row>
    <row r="11" spans="1:11" ht="15" customHeight="1" x14ac:dyDescent="0.3">
      <c r="B11" s="268" t="s">
        <v>47</v>
      </c>
      <c r="C11" s="269"/>
      <c r="F11" s="261"/>
      <c r="G11" s="262"/>
    </row>
    <row r="12" spans="1:11" ht="15" customHeight="1" x14ac:dyDescent="0.3">
      <c r="B12" s="270"/>
      <c r="C12" s="271"/>
      <c r="F12" s="261"/>
      <c r="G12" s="262"/>
    </row>
    <row r="13" spans="1:11" ht="15.75" customHeight="1" thickBot="1" x14ac:dyDescent="0.35">
      <c r="A13" s="49"/>
      <c r="B13" s="272"/>
      <c r="C13" s="273"/>
      <c r="F13" s="263"/>
      <c r="G13" s="264"/>
    </row>
    <row r="14" spans="1:11" ht="23.4" x14ac:dyDescent="0.3">
      <c r="D14" s="24"/>
      <c r="E14" s="24"/>
    </row>
  </sheetData>
  <sheetProtection algorithmName="SHA-512" hashValue="UKsDwsqgaW7RJVTPU9mNlUbzvXtb9omjyf52WbnsW868R21kPXUY6AfKYxYwFyJFWoriHO2F+TGQfK9zby6P2g==" saltValue="ADL0oEPRjnsR3u88hcI7Bw==" spinCount="100000" sheet="1" objects="1" scenarios="1"/>
  <protectedRanges>
    <protectedRange sqref="C3:C6" name="Range1_2"/>
    <protectedRange sqref="C7" name="Range1_2_1"/>
    <protectedRange sqref="D3:D7" name="Range1_1_1_1"/>
  </protectedRanges>
  <mergeCells count="3">
    <mergeCell ref="D1:F1"/>
    <mergeCell ref="B11:C13"/>
    <mergeCell ref="F10:G13"/>
  </mergeCells>
  <conditionalFormatting sqref="C9">
    <cfRule type="containsText" dxfId="7" priority="1" operator="containsText" text="T">
      <formula>NOT(ISERROR(SEARCH("T",C9)))</formula>
    </cfRule>
    <cfRule type="containsText" dxfId="6" priority="2" operator="containsText" text="M">
      <formula>NOT(ISERROR(SEARCH("M",C9)))</formula>
    </cfRule>
    <cfRule type="containsText" dxfId="5" priority="3" operator="containsText" text="S">
      <formula>NOT(ISERROR(SEARCH("S",C9)))</formula>
    </cfRule>
    <cfRule type="containsText" dxfId="4" priority="4" operator="containsText" text="N">
      <formula>NOT(ISERROR(SEARCH("N",C9)))</formula>
    </cfRule>
  </conditionalFormatting>
  <dataValidations count="1">
    <dataValidation type="list" allowBlank="1" showInputMessage="1" showErrorMessage="1" sqref="C3:C7">
      <formula1>"T,M,S,N"</formula1>
    </dataValidation>
  </dataValidations>
  <hyperlinks>
    <hyperlink ref="F10:G13" location="Overview!A1" display="Click here to go back to the overview pag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D990"/>
  </sheetPr>
  <dimension ref="A1:L14"/>
  <sheetViews>
    <sheetView showRowColHeaders="0" zoomScaleNormal="100" workbookViewId="0">
      <selection activeCell="G10" sqref="G10:H13"/>
    </sheetView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6" width="10.5546875" style="26" customWidth="1"/>
    <col min="7" max="7" width="11.6640625" style="26" customWidth="1"/>
    <col min="8" max="9" width="14.6640625" style="26" customWidth="1"/>
    <col min="10" max="16384" width="9.109375" style="26"/>
  </cols>
  <sheetData>
    <row r="1" spans="1:12" ht="37.5" customHeight="1" thickBot="1" x14ac:dyDescent="0.35">
      <c r="A1" s="50"/>
      <c r="B1" s="104" t="s">
        <v>186</v>
      </c>
      <c r="D1" s="265" t="s">
        <v>24</v>
      </c>
      <c r="E1" s="266"/>
      <c r="F1" s="266"/>
      <c r="G1" s="267"/>
      <c r="H1" s="53"/>
      <c r="I1" s="176"/>
    </row>
    <row r="2" spans="1:12" ht="21.6" thickBot="1" x14ac:dyDescent="0.45">
      <c r="A2" s="49"/>
      <c r="B2" s="73" t="s">
        <v>25</v>
      </c>
      <c r="C2" s="28" t="s">
        <v>26</v>
      </c>
      <c r="D2" s="29" t="s">
        <v>61</v>
      </c>
      <c r="E2" s="30" t="s">
        <v>27</v>
      </c>
      <c r="F2" s="31" t="s">
        <v>28</v>
      </c>
      <c r="G2" s="32" t="s">
        <v>30</v>
      </c>
      <c r="H2" s="33" t="s">
        <v>31</v>
      </c>
      <c r="I2" s="177"/>
    </row>
    <row r="3" spans="1:12" ht="31.5" customHeight="1" x14ac:dyDescent="0.3">
      <c r="A3" s="51"/>
      <c r="B3" s="74" t="s">
        <v>187</v>
      </c>
      <c r="C3" s="95"/>
      <c r="D3" s="63" t="s">
        <v>192</v>
      </c>
      <c r="E3" s="109" t="s">
        <v>193</v>
      </c>
      <c r="F3" s="64" t="s">
        <v>194</v>
      </c>
      <c r="G3" s="105" t="s">
        <v>305</v>
      </c>
      <c r="H3" s="35" t="s">
        <v>35</v>
      </c>
      <c r="I3" s="178"/>
    </row>
    <row r="4" spans="1:12" ht="25.8" x14ac:dyDescent="0.3">
      <c r="A4" s="51"/>
      <c r="B4" s="75" t="s">
        <v>188</v>
      </c>
      <c r="C4" s="96"/>
      <c r="D4" s="117" t="s">
        <v>195</v>
      </c>
      <c r="E4" s="118" t="s">
        <v>196</v>
      </c>
      <c r="F4" s="119" t="s">
        <v>197</v>
      </c>
      <c r="G4" s="41" t="s">
        <v>306</v>
      </c>
      <c r="H4" s="36" t="s">
        <v>35</v>
      </c>
      <c r="I4" s="178"/>
    </row>
    <row r="5" spans="1:12" ht="28.8" x14ac:dyDescent="0.3">
      <c r="A5" s="51"/>
      <c r="B5" s="76" t="s">
        <v>189</v>
      </c>
      <c r="C5" s="96"/>
      <c r="D5" s="117" t="s">
        <v>35</v>
      </c>
      <c r="E5" s="39" t="s">
        <v>198</v>
      </c>
      <c r="F5" s="40" t="s">
        <v>199</v>
      </c>
      <c r="G5" s="41" t="s">
        <v>307</v>
      </c>
      <c r="H5" s="36" t="s">
        <v>35</v>
      </c>
      <c r="I5" s="178"/>
    </row>
    <row r="6" spans="1:12" ht="25.8" x14ac:dyDescent="0.3">
      <c r="A6" s="51"/>
      <c r="B6" s="76" t="s">
        <v>190</v>
      </c>
      <c r="C6" s="96"/>
      <c r="D6" s="277" t="s">
        <v>200</v>
      </c>
      <c r="E6" s="278"/>
      <c r="F6" s="279"/>
      <c r="G6" s="36" t="s">
        <v>35</v>
      </c>
      <c r="H6" s="36" t="s">
        <v>35</v>
      </c>
      <c r="I6" s="178"/>
    </row>
    <row r="7" spans="1:12" ht="31.5" customHeight="1" thickBot="1" x14ac:dyDescent="0.35">
      <c r="A7" s="51"/>
      <c r="B7" s="77" t="s">
        <v>191</v>
      </c>
      <c r="C7" s="97"/>
      <c r="D7" s="280" t="s">
        <v>200</v>
      </c>
      <c r="E7" s="281"/>
      <c r="F7" s="282"/>
      <c r="G7" s="43" t="s">
        <v>35</v>
      </c>
      <c r="H7" s="43" t="s">
        <v>35</v>
      </c>
      <c r="I7" s="178"/>
    </row>
    <row r="8" spans="1:12" ht="15" thickBot="1" x14ac:dyDescent="0.35">
      <c r="A8" s="49"/>
      <c r="G8" s="44"/>
    </row>
    <row r="9" spans="1:12" ht="26.4" thickBot="1" x14ac:dyDescent="0.35">
      <c r="A9" s="49"/>
      <c r="B9" s="54" t="s">
        <v>3</v>
      </c>
      <c r="C9" s="45" t="str">
        <f ca="1">HLOOKUP(MID(B$1,6,25),Tables!$M$5:$AC$100,88,FALSE)</f>
        <v/>
      </c>
      <c r="I9" s="46"/>
      <c r="J9" s="46"/>
      <c r="K9" s="46"/>
      <c r="L9" s="46"/>
    </row>
    <row r="10" spans="1:12" ht="15.75" customHeight="1" thickBot="1" x14ac:dyDescent="0.35">
      <c r="A10" s="49"/>
      <c r="G10" s="259" t="s">
        <v>22</v>
      </c>
      <c r="H10" s="260"/>
    </row>
    <row r="11" spans="1:12" ht="15" customHeight="1" x14ac:dyDescent="0.3">
      <c r="B11" s="268" t="s">
        <v>47</v>
      </c>
      <c r="C11" s="269"/>
      <c r="G11" s="261"/>
      <c r="H11" s="262"/>
    </row>
    <row r="12" spans="1:12" ht="15" customHeight="1" x14ac:dyDescent="0.3">
      <c r="B12" s="270"/>
      <c r="C12" s="271"/>
      <c r="G12" s="261"/>
      <c r="H12" s="262"/>
    </row>
    <row r="13" spans="1:12" ht="15.75" customHeight="1" thickBot="1" x14ac:dyDescent="0.35">
      <c r="A13" s="49"/>
      <c r="B13" s="272"/>
      <c r="C13" s="273"/>
      <c r="G13" s="263"/>
      <c r="H13" s="264"/>
    </row>
    <row r="14" spans="1:12" ht="23.4" x14ac:dyDescent="0.3">
      <c r="D14" s="24"/>
      <c r="E14" s="24"/>
    </row>
  </sheetData>
  <sheetProtection algorithmName="SHA-512" hashValue="I9DO2GGiru3xHrMnUiKK+WkLAz9a/ZVkKLKUES7BcJ4K3wWvOvHsz/MuqY505uIPgRV4q/0VLmLkFVwi1vORwQ==" saltValue="wr8tnZ0BvcrVqWJTfAS11w==" spinCount="100000" sheet="1" objects="1" scenarios="1"/>
  <protectedRanges>
    <protectedRange sqref="C3:C6" name="Range1_2"/>
    <protectedRange sqref="C7" name="Range1_2_1"/>
    <protectedRange sqref="D3:E7" name="Range1_1_1_1"/>
  </protectedRanges>
  <mergeCells count="5">
    <mergeCell ref="D1:G1"/>
    <mergeCell ref="B11:C13"/>
    <mergeCell ref="D6:F6"/>
    <mergeCell ref="D7:F7"/>
    <mergeCell ref="G10:H13"/>
  </mergeCells>
  <conditionalFormatting sqref="C9">
    <cfRule type="containsText" dxfId="3" priority="1" operator="containsText" text="T">
      <formula>NOT(ISERROR(SEARCH("T",C9)))</formula>
    </cfRule>
    <cfRule type="containsText" dxfId="2" priority="2" operator="containsText" text="M">
      <formula>NOT(ISERROR(SEARCH("M",C9)))</formula>
    </cfRule>
    <cfRule type="containsText" dxfId="1" priority="3" operator="containsText" text="S">
      <formula>NOT(ISERROR(SEARCH("S",C9)))</formula>
    </cfRule>
    <cfRule type="containsText" dxfId="0" priority="4" operator="containsText" text="N">
      <formula>NOT(ISERROR(SEARCH("N",C9)))</formula>
    </cfRule>
  </conditionalFormatting>
  <dataValidations count="1">
    <dataValidation type="list" allowBlank="1" showInputMessage="1" showErrorMessage="1" sqref="C3:C7">
      <formula1>"T,M,S,N"</formula1>
    </dataValidation>
  </dataValidations>
  <hyperlinks>
    <hyperlink ref="G10:H13" location="Overview!A1" display="Click here to go back to the overview pag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E2:G18"/>
  <sheetViews>
    <sheetView showRowColHeaders="0" zoomScale="90" zoomScaleNormal="90" workbookViewId="0"/>
  </sheetViews>
  <sheetFormatPr defaultColWidth="9.109375" defaultRowHeight="14.4" x14ac:dyDescent="0.3"/>
  <cols>
    <col min="1" max="2" width="9.109375" style="1"/>
    <col min="3" max="3" width="3" style="1" bestFit="1" customWidth="1"/>
    <col min="4" max="4" width="6.6640625" style="1" customWidth="1"/>
    <col min="5" max="5" width="9.109375" style="1"/>
    <col min="6" max="6" width="87.109375" style="1" customWidth="1"/>
    <col min="7" max="16384" width="9.109375" style="1"/>
  </cols>
  <sheetData>
    <row r="2" spans="5:7" ht="15" thickBot="1" x14ac:dyDescent="0.35"/>
    <row r="3" spans="5:7" ht="24" thickBot="1" x14ac:dyDescent="0.5">
      <c r="F3" s="18" t="s">
        <v>20</v>
      </c>
    </row>
    <row r="4" spans="5:7" ht="30" customHeight="1" thickBot="1" x14ac:dyDescent="0.35">
      <c r="E4" s="19">
        <v>1</v>
      </c>
      <c r="F4" s="20" t="str">
        <f ca="1">IFERROR(HYPERLINK(CONCATENATE(MID(CELL("filename"),FIND("[",CELL("filename")),FIND("]",CELL("filename"))+1-FIND("[",CELL("filename")))&amp;"'"&amp;VLOOKUP(E4,Tables!$E$6:$G$94,2,FALSE)&amp;"'!A1"),CONCATENATE(VLOOKUP(E4,Tables!$E$6:$G$94,2,FALSE),": ",VLOOKUP(E4,Tables!$E$6:$G$94,3,FALSE))),"")</f>
        <v/>
      </c>
      <c r="G4" s="129"/>
    </row>
    <row r="5" spans="5:7" ht="30" customHeight="1" thickBot="1" x14ac:dyDescent="0.35">
      <c r="E5" s="21">
        <v>2</v>
      </c>
      <c r="F5" s="208" t="str">
        <f ca="1">IFERROR(HYPERLINK(CONCATENATE(MID(CELL("filename"),FIND("[",CELL("filename")),FIND("]",CELL("filename"))+1-FIND("[",CELL("filename")))&amp;"'"&amp;VLOOKUP(E5,Tables!$E$6:$G$94,2,FALSE)&amp;"'!A1"),CONCATENATE(VLOOKUP(E5,Tables!$E$6:$G$94,2,FALSE),": ",VLOOKUP(E5,Tables!$E$6:$G$94,3,FALSE))),"")</f>
        <v/>
      </c>
    </row>
    <row r="6" spans="5:7" ht="30" customHeight="1" thickBot="1" x14ac:dyDescent="0.35">
      <c r="E6" s="22">
        <v>3</v>
      </c>
      <c r="F6" s="20" t="str">
        <f ca="1">IFERROR(HYPERLINK(CONCATENATE(MID(CELL("filename"),FIND("[",CELL("filename")),FIND("]",CELL("filename"))+1-FIND("[",CELL("filename")))&amp;"'"&amp;VLOOKUP(E6,Tables!$E$6:$G$94,2,FALSE)&amp;"'!A1"),CONCATENATE(VLOOKUP(E6,Tables!$E$6:$G$94,2,FALSE),": ",VLOOKUP(E6,Tables!$E$6:$G$94,3,FALSE))),"")</f>
        <v/>
      </c>
    </row>
    <row r="7" spans="5:7" ht="30" customHeight="1" thickBot="1" x14ac:dyDescent="0.35">
      <c r="E7" s="21">
        <v>4</v>
      </c>
      <c r="F7" s="208" t="str">
        <f ca="1">IFERROR(HYPERLINK(CONCATENATE(MID(CELL("filename"),FIND("[",CELL("filename")),FIND("]",CELL("filename"))+1-FIND("[",CELL("filename")))&amp;"'"&amp;VLOOKUP(E7,Tables!$E$6:$G$94,2,FALSE)&amp;"'!A1"),CONCATENATE(VLOOKUP(E7,Tables!$E$6:$G$94,2,FALSE),": ",VLOOKUP(E7,Tables!$E$6:$G$94,3,FALSE))),"")</f>
        <v/>
      </c>
    </row>
    <row r="8" spans="5:7" ht="30" customHeight="1" thickBot="1" x14ac:dyDescent="0.35">
      <c r="E8" s="22">
        <v>5</v>
      </c>
      <c r="F8" s="20" t="str">
        <f ca="1">IFERROR(HYPERLINK(CONCATENATE(MID(CELL("filename"),FIND("[",CELL("filename")),FIND("]",CELL("filename"))+1-FIND("[",CELL("filename")))&amp;"'"&amp;VLOOKUP(E8,Tables!$E$6:$G$94,2,FALSE)&amp;"'!A1"),CONCATENATE(VLOOKUP(E8,Tables!$E$6:$G$94,2,FALSE),": ",VLOOKUP(E8,Tables!$E$6:$G$94,3,FALSE))),"")</f>
        <v/>
      </c>
    </row>
    <row r="9" spans="5:7" ht="30" customHeight="1" thickBot="1" x14ac:dyDescent="0.35">
      <c r="E9" s="21">
        <v>6</v>
      </c>
      <c r="F9" s="208" t="str">
        <f ca="1">IFERROR(HYPERLINK(CONCATENATE(MID(CELL("filename"),FIND("[",CELL("filename")),FIND("]",CELL("filename"))+1-FIND("[",CELL("filename")))&amp;"'"&amp;VLOOKUP(E9,Tables!$E$6:$G$94,2,FALSE)&amp;"'!A1"),CONCATENATE(VLOOKUP(E9,Tables!$E$6:$G$94,2,FALSE),": ",VLOOKUP(E9,Tables!$E$6:$G$94,3,FALSE))),"")</f>
        <v/>
      </c>
    </row>
    <row r="10" spans="5:7" ht="30" customHeight="1" thickBot="1" x14ac:dyDescent="0.35">
      <c r="E10" s="22">
        <v>7</v>
      </c>
      <c r="F10" s="20" t="str">
        <f ca="1">IFERROR(HYPERLINK(CONCATENATE(MID(CELL("filename"),FIND("[",CELL("filename")),FIND("]",CELL("filename"))+1-FIND("[",CELL("filename")))&amp;"'"&amp;VLOOKUP(E10,Tables!$E$6:$G$94,2,FALSE)&amp;"'!A1"),CONCATENATE(VLOOKUP(E10,Tables!$E$6:$G$94,2,FALSE),": ",VLOOKUP(E10,Tables!$E$6:$G$94,3,FALSE))),"")</f>
        <v/>
      </c>
    </row>
    <row r="11" spans="5:7" ht="30" customHeight="1" thickBot="1" x14ac:dyDescent="0.35">
      <c r="E11" s="21">
        <v>8</v>
      </c>
      <c r="F11" s="208" t="str">
        <f ca="1">IFERROR(HYPERLINK(CONCATENATE(MID(CELL("filename"),FIND("[",CELL("filename")),FIND("]",CELL("filename"))+1-FIND("[",CELL("filename")))&amp;"'"&amp;VLOOKUP(E11,Tables!$E$6:$G$94,2,FALSE)&amp;"'!A1"),CONCATENATE(VLOOKUP(E11,Tables!$E$6:$G$94,2,FALSE),": ",VLOOKUP(E11,Tables!$E$6:$G$94,3,FALSE))),"")</f>
        <v/>
      </c>
    </row>
    <row r="12" spans="5:7" ht="30" customHeight="1" thickBot="1" x14ac:dyDescent="0.35">
      <c r="E12" s="22">
        <v>9</v>
      </c>
      <c r="F12" s="20" t="str">
        <f ca="1">IFERROR(HYPERLINK(CONCATENATE(MID(CELL("filename"),FIND("[",CELL("filename")),FIND("]",CELL("filename"))+1-FIND("[",CELL("filename")))&amp;"'"&amp;VLOOKUP(E12,Tables!$E$6:$G$94,2,FALSE)&amp;"'!A1"),CONCATENATE(VLOOKUP(E12,Tables!$E$6:$G$94,2,FALSE),": ",VLOOKUP(E12,Tables!$E$6:$G$94,3,FALSE))),"")</f>
        <v/>
      </c>
    </row>
    <row r="13" spans="5:7" ht="30" customHeight="1" thickBot="1" x14ac:dyDescent="0.35">
      <c r="E13" s="23">
        <v>10</v>
      </c>
      <c r="F13" s="224" t="str">
        <f ca="1">IFERROR(HYPERLINK(CONCATENATE(MID(CELL("filename"),FIND("[",CELL("filename")),FIND("]",CELL("filename"))+1-FIND("[",CELL("filename")))&amp;"'"&amp;VLOOKUP(E13,Tables!$E$6:$G$94,2,FALSE)&amp;"'!A1"),CONCATENATE(VLOOKUP(E13,Tables!$E$6:$G$94,2,FALSE),": ",VLOOKUP(E13,Tables!$E$6:$G$94,3,FALSE))),"")</f>
        <v/>
      </c>
    </row>
    <row r="14" spans="5:7" ht="30" customHeight="1" thickBot="1" x14ac:dyDescent="0.35"/>
    <row r="15" spans="5:7" ht="23.25" customHeight="1" x14ac:dyDescent="0.3">
      <c r="E15" s="259" t="s">
        <v>22</v>
      </c>
      <c r="F15" s="260"/>
      <c r="G15" s="24"/>
    </row>
    <row r="16" spans="5:7" ht="23.25" customHeight="1" x14ac:dyDescent="0.3">
      <c r="E16" s="261"/>
      <c r="F16" s="262"/>
      <c r="G16" s="24"/>
    </row>
    <row r="17" spans="5:7" ht="23.25" customHeight="1" x14ac:dyDescent="0.3">
      <c r="E17" s="261"/>
      <c r="F17" s="262"/>
      <c r="G17" s="24"/>
    </row>
    <row r="18" spans="5:7" ht="24" customHeight="1" thickBot="1" x14ac:dyDescent="0.35">
      <c r="E18" s="263"/>
      <c r="F18" s="264"/>
      <c r="G18" s="24"/>
    </row>
  </sheetData>
  <sheetProtection algorithmName="SHA-512" hashValue="DnTuvby4AuVAjOa6709Da8i5h0MvYdvTKCgKjmEvCVX5sA2lsxTFfioA0ivqElcEjDqI43vOwSvnVNUi/vimOQ==" saltValue="VYDs9SfzqgguO2MVKAFGQw==" spinCount="100000" sheet="1" objects="1" scenarios="1"/>
  <mergeCells count="1">
    <mergeCell ref="E15:F18"/>
  </mergeCells>
  <hyperlinks>
    <hyperlink ref="E15:F18" location="Overview!A1" display="Click here to go back to the overview page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showGridLines="0" workbookViewId="0"/>
  </sheetViews>
  <sheetFormatPr defaultColWidth="9.109375" defaultRowHeight="14.4" x14ac:dyDescent="0.3"/>
  <cols>
    <col min="1" max="1" width="2.109375" style="134" bestFit="1" customWidth="1"/>
    <col min="2" max="2" width="3" style="134" customWidth="1"/>
    <col min="3" max="3" width="4.109375" style="134" customWidth="1"/>
    <col min="4" max="5" width="2.33203125" style="134" customWidth="1"/>
    <col min="6" max="6" width="12" style="134" customWidth="1"/>
    <col min="7" max="7" width="125.5546875" style="134" customWidth="1"/>
    <col min="8" max="12" width="5.88671875" style="192" bestFit="1" customWidth="1"/>
    <col min="13" max="14" width="4" style="134" bestFit="1" customWidth="1"/>
    <col min="15" max="26" width="3.6640625" style="134" bestFit="1" customWidth="1"/>
    <col min="27" max="27" width="3.6640625" style="134" customWidth="1"/>
    <col min="28" max="29" width="3.6640625" style="134" bestFit="1" customWidth="1"/>
    <col min="30" max="16384" width="9.109375" style="134"/>
  </cols>
  <sheetData>
    <row r="1" spans="1:29" x14ac:dyDescent="0.3">
      <c r="G1" s="283" t="s">
        <v>140</v>
      </c>
    </row>
    <row r="2" spans="1:29" x14ac:dyDescent="0.3">
      <c r="A2" s="134">
        <v>0</v>
      </c>
      <c r="B2" s="134" t="s">
        <v>33</v>
      </c>
      <c r="C2" s="134">
        <v>0</v>
      </c>
      <c r="D2" s="134" t="s">
        <v>141</v>
      </c>
      <c r="G2" s="284"/>
    </row>
    <row r="3" spans="1:29" x14ac:dyDescent="0.3">
      <c r="A3" s="134">
        <v>1</v>
      </c>
      <c r="B3" s="134" t="s">
        <v>6</v>
      </c>
      <c r="C3" s="134">
        <v>1</v>
      </c>
      <c r="D3" s="134" t="s">
        <v>142</v>
      </c>
      <c r="G3" s="284"/>
    </row>
    <row r="4" spans="1:29" x14ac:dyDescent="0.3">
      <c r="A4" s="134">
        <v>2</v>
      </c>
      <c r="B4" s="134" t="s">
        <v>36</v>
      </c>
      <c r="C4" s="134">
        <v>2</v>
      </c>
      <c r="D4" s="134" t="s">
        <v>143</v>
      </c>
      <c r="G4" s="284"/>
    </row>
    <row r="5" spans="1:29" ht="96.6" thickBot="1" x14ac:dyDescent="0.35">
      <c r="A5" s="134">
        <v>3</v>
      </c>
      <c r="B5" s="134" t="s">
        <v>144</v>
      </c>
      <c r="C5" s="134">
        <v>3</v>
      </c>
      <c r="D5" s="134" t="s">
        <v>145</v>
      </c>
      <c r="G5" s="285"/>
      <c r="M5" s="209" t="s">
        <v>5</v>
      </c>
      <c r="N5" s="209" t="s">
        <v>7</v>
      </c>
      <c r="O5" s="209" t="s">
        <v>8</v>
      </c>
      <c r="P5" s="209" t="s">
        <v>9</v>
      </c>
      <c r="Q5" s="209" t="s">
        <v>10</v>
      </c>
      <c r="R5" s="209" t="s">
        <v>12</v>
      </c>
      <c r="S5" s="209" t="s">
        <v>13</v>
      </c>
      <c r="T5" s="209" t="s">
        <v>14</v>
      </c>
      <c r="U5" s="209" t="s">
        <v>15</v>
      </c>
      <c r="V5" s="209" t="s">
        <v>251</v>
      </c>
      <c r="W5" s="209" t="s">
        <v>17</v>
      </c>
      <c r="X5" s="209" t="s">
        <v>252</v>
      </c>
      <c r="Y5" s="209" t="s">
        <v>253</v>
      </c>
      <c r="Z5" s="209" t="s">
        <v>18</v>
      </c>
      <c r="AA5" s="209" t="s">
        <v>332</v>
      </c>
      <c r="AB5" s="209" t="s">
        <v>249</v>
      </c>
      <c r="AC5" s="209" t="s">
        <v>19</v>
      </c>
    </row>
    <row r="6" spans="1:29" x14ac:dyDescent="0.3">
      <c r="E6" s="134">
        <f ca="1">L6</f>
        <v>0</v>
      </c>
      <c r="F6" s="134" t="s">
        <v>5</v>
      </c>
      <c r="G6" s="134" t="s">
        <v>32</v>
      </c>
      <c r="H6" s="134">
        <f ca="1">VLOOKUP(G6,INDIRECT("'"&amp;F6&amp;"'!"&amp;"B:C"),2,FALSE)</f>
        <v>0</v>
      </c>
      <c r="I6" s="134">
        <f ca="1">IF(H6="N",COUNTIF($H$1:$H6,"N"),0)</f>
        <v>0</v>
      </c>
      <c r="J6" s="134">
        <f ca="1">IF(H6="S",COUNTIF($H$1:$H6,"S")+MAX(I$1:I$133),0)</f>
        <v>0</v>
      </c>
      <c r="K6" s="134">
        <f ca="1">IF(H6="M",COUNTIF($H$1:$H6,"M")+MAX(J$1:J$133),0)</f>
        <v>0</v>
      </c>
      <c r="L6" s="134">
        <f ca="1">MAX(I6:K6)</f>
        <v>0</v>
      </c>
      <c r="M6" s="134" t="str">
        <f ca="1">IFERROR(IF(M$5=$F6,VLOOKUP($H6,$B$2:$C$5,2,FALSE),""),"")</f>
        <v/>
      </c>
      <c r="N6" s="134" t="str">
        <f t="shared" ref="N6:AC7" si="0">IFERROR(IF(N$5=$F6,VLOOKUP($H6,$B$2:$C$5,2,FALSE),""),"")</f>
        <v/>
      </c>
      <c r="O6" s="134" t="str">
        <f t="shared" si="0"/>
        <v/>
      </c>
      <c r="P6" s="134" t="str">
        <f t="shared" si="0"/>
        <v/>
      </c>
      <c r="Q6" s="134" t="str">
        <f t="shared" si="0"/>
        <v/>
      </c>
      <c r="R6" s="134" t="str">
        <f t="shared" si="0"/>
        <v/>
      </c>
      <c r="S6" s="134" t="str">
        <f t="shared" si="0"/>
        <v/>
      </c>
      <c r="T6" s="134" t="str">
        <f t="shared" si="0"/>
        <v/>
      </c>
      <c r="U6" s="134" t="str">
        <f t="shared" si="0"/>
        <v/>
      </c>
      <c r="V6" s="134" t="str">
        <f t="shared" si="0"/>
        <v/>
      </c>
      <c r="W6" s="134" t="str">
        <f t="shared" si="0"/>
        <v/>
      </c>
      <c r="X6" s="134" t="str">
        <f t="shared" si="0"/>
        <v/>
      </c>
      <c r="Y6" s="134" t="str">
        <f t="shared" si="0"/>
        <v/>
      </c>
      <c r="Z6" s="134" t="str">
        <f t="shared" si="0"/>
        <v/>
      </c>
      <c r="AA6" s="134" t="str">
        <f t="shared" si="0"/>
        <v/>
      </c>
      <c r="AB6" s="134" t="str">
        <f t="shared" si="0"/>
        <v/>
      </c>
      <c r="AC6" s="134" t="str">
        <f t="shared" si="0"/>
        <v/>
      </c>
    </row>
    <row r="7" spans="1:29" x14ac:dyDescent="0.3">
      <c r="E7" s="134">
        <f t="shared" ref="E7:E74" ca="1" si="1">L7</f>
        <v>0</v>
      </c>
      <c r="F7" s="134" t="s">
        <v>5</v>
      </c>
      <c r="G7" s="134" t="s">
        <v>21</v>
      </c>
      <c r="H7" s="134">
        <f t="shared" ref="H7:H74" ca="1" si="2">VLOOKUP(G7,INDIRECT("'"&amp;F7&amp;"'!"&amp;"B:C"),2,FALSE)</f>
        <v>0</v>
      </c>
      <c r="I7" s="134">
        <f ca="1">IF(H7="N",COUNTIF($H$1:$H7,"N"),0)</f>
        <v>0</v>
      </c>
      <c r="J7" s="134">
        <f ca="1">IF(H7="S",COUNTIF($H$1:$H7,"S")+MAX(I$1:I$133),0)</f>
        <v>0</v>
      </c>
      <c r="K7" s="134">
        <f ca="1">IF(H7="M",COUNTIF($H$1:$H7,"M")+MAX(J$1:J$133),0)</f>
        <v>0</v>
      </c>
      <c r="L7" s="134">
        <f t="shared" ref="L7:L81" ca="1" si="3">MAX(I7:K7)</f>
        <v>0</v>
      </c>
      <c r="M7" s="134" t="str">
        <f t="shared" ref="M7:M70" ca="1" si="4">IFERROR(IF(M$5=$F7,VLOOKUP($H7,$B$2:$C$5,2,FALSE),""),"")</f>
        <v/>
      </c>
      <c r="N7" s="134" t="str">
        <f t="shared" si="0"/>
        <v/>
      </c>
      <c r="O7" s="134" t="str">
        <f t="shared" si="0"/>
        <v/>
      </c>
      <c r="P7" s="134" t="str">
        <f t="shared" si="0"/>
        <v/>
      </c>
      <c r="Q7" s="134" t="str">
        <f t="shared" si="0"/>
        <v/>
      </c>
      <c r="R7" s="134" t="str">
        <f t="shared" si="0"/>
        <v/>
      </c>
      <c r="S7" s="134" t="str">
        <f t="shared" si="0"/>
        <v/>
      </c>
      <c r="T7" s="134" t="str">
        <f t="shared" si="0"/>
        <v/>
      </c>
      <c r="U7" s="134" t="str">
        <f t="shared" si="0"/>
        <v/>
      </c>
      <c r="V7" s="134" t="str">
        <f t="shared" si="0"/>
        <v/>
      </c>
      <c r="W7" s="134" t="str">
        <f t="shared" si="0"/>
        <v/>
      </c>
      <c r="X7" s="134" t="str">
        <f t="shared" si="0"/>
        <v/>
      </c>
      <c r="Y7" s="134" t="str">
        <f t="shared" si="0"/>
        <v/>
      </c>
      <c r="Z7" s="134" t="str">
        <f t="shared" si="0"/>
        <v/>
      </c>
      <c r="AA7" s="134" t="str">
        <f t="shared" si="0"/>
        <v/>
      </c>
      <c r="AB7" s="134" t="str">
        <f t="shared" ref="N7:AC23" si="5">IFERROR(IF(AB$5=$F7,VLOOKUP($H7,$B$2:$C$5,2,FALSE),""),"")</f>
        <v/>
      </c>
      <c r="AC7" s="134" t="str">
        <f t="shared" si="5"/>
        <v/>
      </c>
    </row>
    <row r="8" spans="1:29" x14ac:dyDescent="0.3">
      <c r="E8" s="134">
        <f t="shared" ca="1" si="1"/>
        <v>0</v>
      </c>
      <c r="F8" s="134" t="s">
        <v>5</v>
      </c>
      <c r="G8" s="134" t="s">
        <v>41</v>
      </c>
      <c r="H8" s="134">
        <f t="shared" ca="1" si="2"/>
        <v>0</v>
      </c>
      <c r="I8" s="134">
        <f ca="1">IF(H8="N",COUNTIF($H$1:$H8,"N"),0)</f>
        <v>0</v>
      </c>
      <c r="J8" s="134">
        <f ca="1">IF(H8="S",COUNTIF($H$1:$H8,"S")+MAX(I$1:I$133),0)</f>
        <v>0</v>
      </c>
      <c r="K8" s="134">
        <f ca="1">IF(H8="M",COUNTIF($H$1:$H8,"M")+MAX(J$1:J$133),0)</f>
        <v>0</v>
      </c>
      <c r="L8" s="134">
        <f t="shared" ca="1" si="3"/>
        <v>0</v>
      </c>
      <c r="M8" s="134" t="str">
        <f t="shared" ca="1" si="4"/>
        <v/>
      </c>
      <c r="N8" s="134" t="str">
        <f t="shared" si="5"/>
        <v/>
      </c>
      <c r="O8" s="134" t="str">
        <f t="shared" si="5"/>
        <v/>
      </c>
      <c r="P8" s="134" t="str">
        <f t="shared" si="5"/>
        <v/>
      </c>
      <c r="Q8" s="134" t="str">
        <f t="shared" si="5"/>
        <v/>
      </c>
      <c r="R8" s="134" t="str">
        <f t="shared" si="5"/>
        <v/>
      </c>
      <c r="S8" s="134" t="str">
        <f t="shared" si="5"/>
        <v/>
      </c>
      <c r="T8" s="134" t="str">
        <f t="shared" si="5"/>
        <v/>
      </c>
      <c r="U8" s="134" t="str">
        <f t="shared" si="5"/>
        <v/>
      </c>
      <c r="V8" s="134" t="str">
        <f t="shared" si="5"/>
        <v/>
      </c>
      <c r="W8" s="134" t="str">
        <f t="shared" si="5"/>
        <v/>
      </c>
      <c r="X8" s="134" t="str">
        <f t="shared" si="5"/>
        <v/>
      </c>
      <c r="Y8" s="134" t="str">
        <f t="shared" si="5"/>
        <v/>
      </c>
      <c r="Z8" s="134" t="str">
        <f t="shared" si="5"/>
        <v/>
      </c>
      <c r="AA8" s="134" t="str">
        <f t="shared" si="5"/>
        <v/>
      </c>
      <c r="AB8" s="134" t="str">
        <f t="shared" si="5"/>
        <v/>
      </c>
      <c r="AC8" s="134" t="str">
        <f t="shared" si="5"/>
        <v/>
      </c>
    </row>
    <row r="9" spans="1:29" x14ac:dyDescent="0.3">
      <c r="E9" s="134">
        <f t="shared" ca="1" si="1"/>
        <v>0</v>
      </c>
      <c r="F9" s="134" t="s">
        <v>5</v>
      </c>
      <c r="G9" s="134" t="s">
        <v>43</v>
      </c>
      <c r="H9" s="134">
        <f t="shared" ca="1" si="2"/>
        <v>0</v>
      </c>
      <c r="I9" s="134">
        <f ca="1">IF(H9="N",COUNTIF($H$1:$H9,"N"),0)</f>
        <v>0</v>
      </c>
      <c r="J9" s="134">
        <f ca="1">IF(H9="S",COUNTIF($H$1:$H9,"S")+MAX(I$1:I$133),0)</f>
        <v>0</v>
      </c>
      <c r="K9" s="134">
        <f ca="1">IF(H9="M",COUNTIF($H$1:$H9,"M")+MAX(J$1:J$133),0)</f>
        <v>0</v>
      </c>
      <c r="L9" s="134">
        <f t="shared" ca="1" si="3"/>
        <v>0</v>
      </c>
      <c r="M9" s="134" t="str">
        <f t="shared" ca="1" si="4"/>
        <v/>
      </c>
      <c r="N9" s="134" t="str">
        <f t="shared" si="5"/>
        <v/>
      </c>
      <c r="O9" s="134" t="str">
        <f t="shared" si="5"/>
        <v/>
      </c>
      <c r="P9" s="134" t="str">
        <f t="shared" si="5"/>
        <v/>
      </c>
      <c r="Q9" s="134" t="str">
        <f t="shared" si="5"/>
        <v/>
      </c>
      <c r="R9" s="134" t="str">
        <f t="shared" si="5"/>
        <v/>
      </c>
      <c r="S9" s="134" t="str">
        <f t="shared" si="5"/>
        <v/>
      </c>
      <c r="T9" s="134" t="str">
        <f t="shared" si="5"/>
        <v/>
      </c>
      <c r="U9" s="134" t="str">
        <f t="shared" si="5"/>
        <v/>
      </c>
      <c r="V9" s="134" t="str">
        <f t="shared" si="5"/>
        <v/>
      </c>
      <c r="W9" s="134" t="str">
        <f t="shared" si="5"/>
        <v/>
      </c>
      <c r="X9" s="134" t="str">
        <f t="shared" si="5"/>
        <v/>
      </c>
      <c r="Y9" s="134" t="str">
        <f t="shared" si="5"/>
        <v/>
      </c>
      <c r="Z9" s="134" t="str">
        <f t="shared" si="5"/>
        <v/>
      </c>
      <c r="AA9" s="134" t="str">
        <f t="shared" si="5"/>
        <v/>
      </c>
      <c r="AB9" s="134" t="str">
        <f t="shared" si="5"/>
        <v/>
      </c>
      <c r="AC9" s="134" t="str">
        <f t="shared" si="5"/>
        <v/>
      </c>
    </row>
    <row r="10" spans="1:29" x14ac:dyDescent="0.3">
      <c r="E10" s="134">
        <f t="shared" ca="1" si="1"/>
        <v>0</v>
      </c>
      <c r="F10" s="134" t="s">
        <v>7</v>
      </c>
      <c r="G10" s="134" t="s">
        <v>202</v>
      </c>
      <c r="H10" s="134">
        <f t="shared" ca="1" si="2"/>
        <v>0</v>
      </c>
      <c r="I10" s="134">
        <f ca="1">IF(H10="N",COUNTIF($H$1:$H10,"N"),0)</f>
        <v>0</v>
      </c>
      <c r="J10" s="134">
        <f ca="1">IF(H10="S",COUNTIF($H$1:$H10,"S")+MAX(I$1:I$133),0)</f>
        <v>0</v>
      </c>
      <c r="K10" s="134">
        <f ca="1">IF(H10="M",COUNTIF($H$1:$H10,"M")+MAX(J$1:J$133),0)</f>
        <v>0</v>
      </c>
      <c r="L10" s="134">
        <f t="shared" ca="1" si="3"/>
        <v>0</v>
      </c>
      <c r="M10" s="134" t="str">
        <f t="shared" si="4"/>
        <v/>
      </c>
      <c r="N10" s="134" t="str">
        <f t="shared" ca="1" si="5"/>
        <v/>
      </c>
      <c r="O10" s="134" t="str">
        <f t="shared" si="5"/>
        <v/>
      </c>
      <c r="P10" s="134" t="str">
        <f t="shared" si="5"/>
        <v/>
      </c>
      <c r="Q10" s="134" t="str">
        <f t="shared" si="5"/>
        <v/>
      </c>
      <c r="R10" s="134" t="str">
        <f t="shared" si="5"/>
        <v/>
      </c>
      <c r="S10" s="134" t="str">
        <f t="shared" si="5"/>
        <v/>
      </c>
      <c r="T10" s="134" t="str">
        <f t="shared" si="5"/>
        <v/>
      </c>
      <c r="U10" s="134" t="str">
        <f t="shared" si="5"/>
        <v/>
      </c>
      <c r="V10" s="134" t="str">
        <f t="shared" si="5"/>
        <v/>
      </c>
      <c r="W10" s="134" t="str">
        <f t="shared" si="5"/>
        <v/>
      </c>
      <c r="X10" s="134" t="str">
        <f t="shared" si="5"/>
        <v/>
      </c>
      <c r="Y10" s="134" t="str">
        <f t="shared" si="5"/>
        <v/>
      </c>
      <c r="Z10" s="134" t="str">
        <f t="shared" si="5"/>
        <v/>
      </c>
      <c r="AA10" s="134" t="str">
        <f t="shared" si="5"/>
        <v/>
      </c>
      <c r="AB10" s="134" t="str">
        <f t="shared" si="5"/>
        <v/>
      </c>
      <c r="AC10" s="134" t="str">
        <f t="shared" si="5"/>
        <v/>
      </c>
    </row>
    <row r="11" spans="1:29" x14ac:dyDescent="0.3">
      <c r="E11" s="134">
        <f t="shared" ca="1" si="1"/>
        <v>0</v>
      </c>
      <c r="F11" s="134" t="s">
        <v>7</v>
      </c>
      <c r="G11" s="134" t="s">
        <v>203</v>
      </c>
      <c r="H11" s="134">
        <f t="shared" ca="1" si="2"/>
        <v>0</v>
      </c>
      <c r="I11" s="134">
        <f ca="1">IF(H11="N",COUNTIF($H$1:$H11,"N"),0)</f>
        <v>0</v>
      </c>
      <c r="J11" s="134">
        <f ca="1">IF(H11="S",COUNTIF($H$1:$H11,"S")+MAX(I$1:I$133),0)</f>
        <v>0</v>
      </c>
      <c r="K11" s="134">
        <f ca="1">IF(H11="M",COUNTIF($H$1:$H11,"M")+MAX(J$1:J$133),0)</f>
        <v>0</v>
      </c>
      <c r="L11" s="134">
        <f t="shared" ca="1" si="3"/>
        <v>0</v>
      </c>
      <c r="M11" s="134" t="str">
        <f t="shared" si="4"/>
        <v/>
      </c>
      <c r="N11" s="134" t="str">
        <f t="shared" ca="1" si="5"/>
        <v/>
      </c>
      <c r="O11" s="134" t="str">
        <f t="shared" si="5"/>
        <v/>
      </c>
      <c r="P11" s="134" t="str">
        <f t="shared" si="5"/>
        <v/>
      </c>
      <c r="Q11" s="134" t="str">
        <f t="shared" si="5"/>
        <v/>
      </c>
      <c r="R11" s="134" t="str">
        <f t="shared" si="5"/>
        <v/>
      </c>
      <c r="S11" s="134" t="str">
        <f t="shared" si="5"/>
        <v/>
      </c>
      <c r="T11" s="134" t="str">
        <f t="shared" si="5"/>
        <v/>
      </c>
      <c r="U11" s="134" t="str">
        <f t="shared" si="5"/>
        <v/>
      </c>
      <c r="V11" s="134" t="str">
        <f t="shared" si="5"/>
        <v/>
      </c>
      <c r="W11" s="134" t="str">
        <f t="shared" si="5"/>
        <v/>
      </c>
      <c r="X11" s="134" t="str">
        <f t="shared" si="5"/>
        <v/>
      </c>
      <c r="Y11" s="134" t="str">
        <f t="shared" si="5"/>
        <v/>
      </c>
      <c r="Z11" s="134" t="str">
        <f t="shared" si="5"/>
        <v/>
      </c>
      <c r="AA11" s="134" t="str">
        <f t="shared" si="5"/>
        <v/>
      </c>
      <c r="AB11" s="134" t="str">
        <f t="shared" si="5"/>
        <v/>
      </c>
      <c r="AC11" s="134" t="str">
        <f t="shared" si="5"/>
        <v/>
      </c>
    </row>
    <row r="12" spans="1:29" x14ac:dyDescent="0.3">
      <c r="E12" s="134">
        <f t="shared" ca="1" si="1"/>
        <v>0</v>
      </c>
      <c r="F12" s="134" t="s">
        <v>7</v>
      </c>
      <c r="G12" s="134" t="s">
        <v>204</v>
      </c>
      <c r="H12" s="134">
        <f t="shared" ca="1" si="2"/>
        <v>0</v>
      </c>
      <c r="I12" s="134">
        <f ca="1">IF(H12="N",COUNTIF($H$1:$H12,"N"),0)</f>
        <v>0</v>
      </c>
      <c r="J12" s="134">
        <f ca="1">IF(H12="S",COUNTIF($H$1:$H12,"S")+MAX(I$1:I$133),0)</f>
        <v>0</v>
      </c>
      <c r="K12" s="134">
        <f ca="1">IF(H12="M",COUNTIF($H$1:$H12,"M")+MAX(J$1:J$133),0)</f>
        <v>0</v>
      </c>
      <c r="L12" s="134">
        <f t="shared" ca="1" si="3"/>
        <v>0</v>
      </c>
      <c r="M12" s="134" t="str">
        <f t="shared" si="4"/>
        <v/>
      </c>
      <c r="N12" s="134" t="str">
        <f t="shared" ca="1" si="5"/>
        <v/>
      </c>
      <c r="O12" s="134" t="str">
        <f t="shared" si="5"/>
        <v/>
      </c>
      <c r="P12" s="134" t="str">
        <f t="shared" si="5"/>
        <v/>
      </c>
      <c r="Q12" s="134" t="str">
        <f t="shared" si="5"/>
        <v/>
      </c>
      <c r="R12" s="134" t="str">
        <f t="shared" si="5"/>
        <v/>
      </c>
      <c r="S12" s="134" t="str">
        <f t="shared" si="5"/>
        <v/>
      </c>
      <c r="T12" s="134" t="str">
        <f t="shared" si="5"/>
        <v/>
      </c>
      <c r="U12" s="134" t="str">
        <f t="shared" si="5"/>
        <v/>
      </c>
      <c r="V12" s="134" t="str">
        <f t="shared" si="5"/>
        <v/>
      </c>
      <c r="W12" s="134" t="str">
        <f t="shared" si="5"/>
        <v/>
      </c>
      <c r="X12" s="134" t="str">
        <f t="shared" si="5"/>
        <v/>
      </c>
      <c r="Y12" s="134" t="str">
        <f t="shared" si="5"/>
        <v/>
      </c>
      <c r="Z12" s="134" t="str">
        <f t="shared" si="5"/>
        <v/>
      </c>
      <c r="AA12" s="134" t="str">
        <f t="shared" si="5"/>
        <v/>
      </c>
      <c r="AB12" s="134" t="str">
        <f t="shared" si="5"/>
        <v/>
      </c>
      <c r="AC12" s="134" t="str">
        <f t="shared" si="5"/>
        <v/>
      </c>
    </row>
    <row r="13" spans="1:29" x14ac:dyDescent="0.3">
      <c r="E13" s="134">
        <f t="shared" ca="1" si="1"/>
        <v>0</v>
      </c>
      <c r="F13" s="134" t="s">
        <v>7</v>
      </c>
      <c r="G13" s="134" t="s">
        <v>205</v>
      </c>
      <c r="H13" s="134">
        <f t="shared" ca="1" si="2"/>
        <v>0</v>
      </c>
      <c r="I13" s="134">
        <f ca="1">IF(H13="N",COUNTIF($H$1:$H13,"N"),0)</f>
        <v>0</v>
      </c>
      <c r="J13" s="134">
        <f ca="1">IF(H13="S",COUNTIF($H$1:$H13,"S")+MAX(I$1:I$133),0)</f>
        <v>0</v>
      </c>
      <c r="K13" s="134">
        <f ca="1">IF(H13="M",COUNTIF($H$1:$H13,"M")+MAX(J$1:J$133),0)</f>
        <v>0</v>
      </c>
      <c r="L13" s="134">
        <f t="shared" ca="1" si="3"/>
        <v>0</v>
      </c>
      <c r="M13" s="134" t="str">
        <f t="shared" si="4"/>
        <v/>
      </c>
      <c r="N13" s="134" t="str">
        <f t="shared" ca="1" si="5"/>
        <v/>
      </c>
      <c r="O13" s="134" t="str">
        <f t="shared" si="5"/>
        <v/>
      </c>
      <c r="P13" s="134" t="str">
        <f t="shared" si="5"/>
        <v/>
      </c>
      <c r="Q13" s="134" t="str">
        <f t="shared" si="5"/>
        <v/>
      </c>
      <c r="R13" s="134" t="str">
        <f t="shared" si="5"/>
        <v/>
      </c>
      <c r="S13" s="134" t="str">
        <f t="shared" si="5"/>
        <v/>
      </c>
      <c r="T13" s="134" t="str">
        <f t="shared" si="5"/>
        <v/>
      </c>
      <c r="U13" s="134" t="str">
        <f t="shared" si="5"/>
        <v/>
      </c>
      <c r="V13" s="134" t="str">
        <f t="shared" si="5"/>
        <v/>
      </c>
      <c r="W13" s="134" t="str">
        <f t="shared" si="5"/>
        <v/>
      </c>
      <c r="X13" s="134" t="str">
        <f t="shared" si="5"/>
        <v/>
      </c>
      <c r="Y13" s="134" t="str">
        <f t="shared" si="5"/>
        <v/>
      </c>
      <c r="Z13" s="134" t="str">
        <f t="shared" si="5"/>
        <v/>
      </c>
      <c r="AA13" s="134" t="str">
        <f t="shared" si="5"/>
        <v/>
      </c>
      <c r="AB13" s="134" t="str">
        <f t="shared" si="5"/>
        <v/>
      </c>
      <c r="AC13" s="134" t="str">
        <f t="shared" si="5"/>
        <v/>
      </c>
    </row>
    <row r="14" spans="1:29" x14ac:dyDescent="0.3">
      <c r="E14" s="134">
        <f t="shared" ca="1" si="1"/>
        <v>0</v>
      </c>
      <c r="F14" s="134" t="s">
        <v>7</v>
      </c>
      <c r="G14" s="134" t="s">
        <v>250</v>
      </c>
      <c r="H14" s="134">
        <f t="shared" ca="1" si="2"/>
        <v>0</v>
      </c>
      <c r="I14" s="134">
        <f ca="1">IF(H14="N",COUNTIF($H$1:$H14,"N"),0)</f>
        <v>0</v>
      </c>
      <c r="J14" s="134">
        <f ca="1">IF(H14="S",COUNTIF($H$1:$H14,"S")+MAX(I$1:I$133),0)</f>
        <v>0</v>
      </c>
      <c r="K14" s="134">
        <f ca="1">IF(H14="M",COUNTIF($H$1:$H14,"M")+MAX(J$1:J$133),0)</f>
        <v>0</v>
      </c>
      <c r="L14" s="134">
        <f t="shared" ca="1" si="3"/>
        <v>0</v>
      </c>
      <c r="M14" s="134" t="str">
        <f t="shared" si="4"/>
        <v/>
      </c>
      <c r="N14" s="134" t="str">
        <f t="shared" ca="1" si="5"/>
        <v/>
      </c>
      <c r="O14" s="134" t="str">
        <f t="shared" si="5"/>
        <v/>
      </c>
      <c r="P14" s="134" t="str">
        <f t="shared" si="5"/>
        <v/>
      </c>
      <c r="Q14" s="134" t="str">
        <f t="shared" si="5"/>
        <v/>
      </c>
      <c r="R14" s="134" t="str">
        <f t="shared" si="5"/>
        <v/>
      </c>
      <c r="S14" s="134" t="str">
        <f t="shared" si="5"/>
        <v/>
      </c>
      <c r="T14" s="134" t="str">
        <f t="shared" si="5"/>
        <v/>
      </c>
      <c r="U14" s="134" t="str">
        <f t="shared" si="5"/>
        <v/>
      </c>
      <c r="V14" s="134" t="str">
        <f t="shared" si="5"/>
        <v/>
      </c>
      <c r="W14" s="134" t="str">
        <f t="shared" si="5"/>
        <v/>
      </c>
      <c r="X14" s="134" t="str">
        <f t="shared" si="5"/>
        <v/>
      </c>
      <c r="Y14" s="134" t="str">
        <f t="shared" si="5"/>
        <v/>
      </c>
      <c r="Z14" s="134" t="str">
        <f t="shared" si="5"/>
        <v/>
      </c>
      <c r="AA14" s="134" t="str">
        <f t="shared" si="5"/>
        <v/>
      </c>
      <c r="AB14" s="134" t="str">
        <f t="shared" si="5"/>
        <v/>
      </c>
      <c r="AC14" s="134" t="str">
        <f t="shared" si="5"/>
        <v/>
      </c>
    </row>
    <row r="15" spans="1:29" x14ac:dyDescent="0.3">
      <c r="E15" s="134">
        <f t="shared" ca="1" si="1"/>
        <v>0</v>
      </c>
      <c r="F15" s="134" t="s">
        <v>7</v>
      </c>
      <c r="G15" s="134" t="s">
        <v>206</v>
      </c>
      <c r="H15" s="134">
        <f t="shared" ca="1" si="2"/>
        <v>0</v>
      </c>
      <c r="I15" s="134">
        <f ca="1">IF(H15="N",COUNTIF($H$1:$H15,"N"),0)</f>
        <v>0</v>
      </c>
      <c r="J15" s="134">
        <f ca="1">IF(H15="S",COUNTIF($H$1:$H15,"S")+MAX(I$1:I$133),0)</f>
        <v>0</v>
      </c>
      <c r="K15" s="134">
        <f ca="1">IF(H15="M",COUNTIF($H$1:$H15,"M")+MAX(J$1:J$133),0)</f>
        <v>0</v>
      </c>
      <c r="L15" s="134">
        <f t="shared" ca="1" si="3"/>
        <v>0</v>
      </c>
      <c r="M15" s="134" t="str">
        <f t="shared" si="4"/>
        <v/>
      </c>
      <c r="N15" s="134" t="str">
        <f t="shared" ca="1" si="5"/>
        <v/>
      </c>
      <c r="O15" s="134" t="str">
        <f t="shared" si="5"/>
        <v/>
      </c>
      <c r="P15" s="134" t="str">
        <f t="shared" si="5"/>
        <v/>
      </c>
      <c r="Q15" s="134" t="str">
        <f t="shared" si="5"/>
        <v/>
      </c>
      <c r="R15" s="134" t="str">
        <f t="shared" si="5"/>
        <v/>
      </c>
      <c r="S15" s="134" t="str">
        <f t="shared" si="5"/>
        <v/>
      </c>
      <c r="T15" s="134" t="str">
        <f t="shared" si="5"/>
        <v/>
      </c>
      <c r="U15" s="134" t="str">
        <f t="shared" si="5"/>
        <v/>
      </c>
      <c r="V15" s="134" t="str">
        <f t="shared" si="5"/>
        <v/>
      </c>
      <c r="W15" s="134" t="str">
        <f t="shared" si="5"/>
        <v/>
      </c>
      <c r="X15" s="134" t="str">
        <f t="shared" si="5"/>
        <v/>
      </c>
      <c r="Y15" s="134" t="str">
        <f t="shared" si="5"/>
        <v/>
      </c>
      <c r="Z15" s="134" t="str">
        <f t="shared" si="5"/>
        <v/>
      </c>
      <c r="AA15" s="134" t="str">
        <f t="shared" si="5"/>
        <v/>
      </c>
      <c r="AB15" s="134" t="str">
        <f t="shared" si="5"/>
        <v/>
      </c>
      <c r="AC15" s="134" t="str">
        <f t="shared" si="5"/>
        <v/>
      </c>
    </row>
    <row r="16" spans="1:29" x14ac:dyDescent="0.3">
      <c r="E16" s="134">
        <f t="shared" ca="1" si="1"/>
        <v>0</v>
      </c>
      <c r="F16" s="134" t="s">
        <v>7</v>
      </c>
      <c r="G16" s="134" t="s">
        <v>207</v>
      </c>
      <c r="H16" s="134">
        <f t="shared" ca="1" si="2"/>
        <v>0</v>
      </c>
      <c r="I16" s="134">
        <f ca="1">IF(H16="N",COUNTIF($H$1:$H16,"N"),0)</f>
        <v>0</v>
      </c>
      <c r="J16" s="134">
        <f ca="1">IF(H16="S",COUNTIF($H$1:$H16,"S")+MAX(I$1:I$133),0)</f>
        <v>0</v>
      </c>
      <c r="K16" s="134">
        <f ca="1">IF(H16="M",COUNTIF($H$1:$H16,"M")+MAX(J$1:J$133),0)</f>
        <v>0</v>
      </c>
      <c r="L16" s="134">
        <f t="shared" ca="1" si="3"/>
        <v>0</v>
      </c>
      <c r="M16" s="134" t="str">
        <f t="shared" si="4"/>
        <v/>
      </c>
      <c r="N16" s="134" t="str">
        <f t="shared" ca="1" si="5"/>
        <v/>
      </c>
      <c r="O16" s="134" t="str">
        <f t="shared" si="5"/>
        <v/>
      </c>
      <c r="P16" s="134" t="str">
        <f t="shared" si="5"/>
        <v/>
      </c>
      <c r="Q16" s="134" t="str">
        <f t="shared" si="5"/>
        <v/>
      </c>
      <c r="R16" s="134" t="str">
        <f t="shared" si="5"/>
        <v/>
      </c>
      <c r="S16" s="134" t="str">
        <f t="shared" si="5"/>
        <v/>
      </c>
      <c r="T16" s="134" t="str">
        <f t="shared" si="5"/>
        <v/>
      </c>
      <c r="U16" s="134" t="str">
        <f t="shared" si="5"/>
        <v/>
      </c>
      <c r="V16" s="134" t="str">
        <f t="shared" si="5"/>
        <v/>
      </c>
      <c r="W16" s="134" t="str">
        <f t="shared" si="5"/>
        <v/>
      </c>
      <c r="X16" s="134" t="str">
        <f t="shared" si="5"/>
        <v/>
      </c>
      <c r="Y16" s="134" t="str">
        <f t="shared" si="5"/>
        <v/>
      </c>
      <c r="Z16" s="134" t="str">
        <f t="shared" si="5"/>
        <v/>
      </c>
      <c r="AA16" s="134" t="str">
        <f t="shared" si="5"/>
        <v/>
      </c>
      <c r="AB16" s="134" t="str">
        <f t="shared" si="5"/>
        <v/>
      </c>
      <c r="AC16" s="134" t="str">
        <f t="shared" si="5"/>
        <v/>
      </c>
    </row>
    <row r="17" spans="5:29" x14ac:dyDescent="0.3">
      <c r="E17" s="134">
        <f t="shared" ca="1" si="1"/>
        <v>0</v>
      </c>
      <c r="F17" s="134" t="s">
        <v>7</v>
      </c>
      <c r="G17" s="134" t="s">
        <v>208</v>
      </c>
      <c r="H17" s="134">
        <f t="shared" ca="1" si="2"/>
        <v>0</v>
      </c>
      <c r="I17" s="134">
        <f ca="1">IF(H17="N",COUNTIF($H$1:$H17,"N"),0)</f>
        <v>0</v>
      </c>
      <c r="J17" s="134">
        <f ca="1">IF(H17="S",COUNTIF($H$1:$H17,"S")+MAX(I$1:I$133),0)</f>
        <v>0</v>
      </c>
      <c r="K17" s="134">
        <f ca="1">IF(H17="M",COUNTIF($H$1:$H17,"M")+MAX(J$1:J$133),0)</f>
        <v>0</v>
      </c>
      <c r="L17" s="134">
        <f t="shared" ca="1" si="3"/>
        <v>0</v>
      </c>
      <c r="M17" s="134" t="str">
        <f t="shared" si="4"/>
        <v/>
      </c>
      <c r="N17" s="134" t="str">
        <f t="shared" ca="1" si="5"/>
        <v/>
      </c>
      <c r="O17" s="134" t="str">
        <f t="shared" si="5"/>
        <v/>
      </c>
      <c r="P17" s="134" t="str">
        <f t="shared" si="5"/>
        <v/>
      </c>
      <c r="Q17" s="134" t="str">
        <f t="shared" si="5"/>
        <v/>
      </c>
      <c r="R17" s="134" t="str">
        <f t="shared" si="5"/>
        <v/>
      </c>
      <c r="S17" s="134" t="str">
        <f t="shared" si="5"/>
        <v/>
      </c>
      <c r="T17" s="134" t="str">
        <f t="shared" si="5"/>
        <v/>
      </c>
      <c r="U17" s="134" t="str">
        <f t="shared" si="5"/>
        <v/>
      </c>
      <c r="V17" s="134" t="str">
        <f t="shared" si="5"/>
        <v/>
      </c>
      <c r="W17" s="134" t="str">
        <f t="shared" si="5"/>
        <v/>
      </c>
      <c r="X17" s="134" t="str">
        <f t="shared" si="5"/>
        <v/>
      </c>
      <c r="Y17" s="134" t="str">
        <f t="shared" si="5"/>
        <v/>
      </c>
      <c r="Z17" s="134" t="str">
        <f t="shared" si="5"/>
        <v/>
      </c>
      <c r="AA17" s="134" t="str">
        <f t="shared" si="5"/>
        <v/>
      </c>
      <c r="AB17" s="134" t="str">
        <f t="shared" si="5"/>
        <v/>
      </c>
      <c r="AC17" s="134" t="str">
        <f t="shared" si="5"/>
        <v/>
      </c>
    </row>
    <row r="18" spans="5:29" x14ac:dyDescent="0.3">
      <c r="E18" s="134">
        <f t="shared" ca="1" si="1"/>
        <v>0</v>
      </c>
      <c r="F18" s="134" t="s">
        <v>7</v>
      </c>
      <c r="G18" s="134" t="s">
        <v>209</v>
      </c>
      <c r="H18" s="134">
        <f t="shared" ca="1" si="2"/>
        <v>0</v>
      </c>
      <c r="I18" s="134">
        <f ca="1">IF(H18="N",COUNTIF($H$1:$H18,"N"),0)</f>
        <v>0</v>
      </c>
      <c r="J18" s="134">
        <f ca="1">IF(H18="S",COUNTIF($H$1:$H18,"S")+MAX(I$1:I$133),0)</f>
        <v>0</v>
      </c>
      <c r="K18" s="134">
        <f ca="1">IF(H18="M",COUNTIF($H$1:$H18,"M")+MAX(J$1:J$133),0)</f>
        <v>0</v>
      </c>
      <c r="L18" s="134">
        <f t="shared" ca="1" si="3"/>
        <v>0</v>
      </c>
      <c r="M18" s="134" t="str">
        <f t="shared" si="4"/>
        <v/>
      </c>
      <c r="N18" s="134" t="str">
        <f t="shared" ca="1" si="5"/>
        <v/>
      </c>
      <c r="O18" s="134" t="str">
        <f t="shared" si="5"/>
        <v/>
      </c>
      <c r="P18" s="134" t="str">
        <f t="shared" si="5"/>
        <v/>
      </c>
      <c r="Q18" s="134" t="str">
        <f t="shared" si="5"/>
        <v/>
      </c>
      <c r="R18" s="134" t="str">
        <f t="shared" si="5"/>
        <v/>
      </c>
      <c r="S18" s="134" t="str">
        <f t="shared" si="5"/>
        <v/>
      </c>
      <c r="T18" s="134" t="str">
        <f t="shared" si="5"/>
        <v/>
      </c>
      <c r="U18" s="134" t="str">
        <f t="shared" si="5"/>
        <v/>
      </c>
      <c r="V18" s="134" t="str">
        <f t="shared" si="5"/>
        <v/>
      </c>
      <c r="W18" s="134" t="str">
        <f t="shared" si="5"/>
        <v/>
      </c>
      <c r="X18" s="134" t="str">
        <f t="shared" si="5"/>
        <v/>
      </c>
      <c r="Y18" s="134" t="str">
        <f t="shared" si="5"/>
        <v/>
      </c>
      <c r="Z18" s="134" t="str">
        <f t="shared" si="5"/>
        <v/>
      </c>
      <c r="AA18" s="134" t="str">
        <f t="shared" si="5"/>
        <v/>
      </c>
      <c r="AB18" s="134" t="str">
        <f t="shared" si="5"/>
        <v/>
      </c>
      <c r="AC18" s="134" t="str">
        <f t="shared" si="5"/>
        <v/>
      </c>
    </row>
    <row r="19" spans="5:29" x14ac:dyDescent="0.3">
      <c r="E19" s="134">
        <f t="shared" ca="1" si="1"/>
        <v>0</v>
      </c>
      <c r="F19" s="134" t="s">
        <v>8</v>
      </c>
      <c r="G19" s="134" t="s">
        <v>49</v>
      </c>
      <c r="H19" s="134">
        <f t="shared" ca="1" si="2"/>
        <v>0</v>
      </c>
      <c r="I19" s="134">
        <f ca="1">IF(H19="N",COUNTIF($H$1:$H19,"N"),0)</f>
        <v>0</v>
      </c>
      <c r="J19" s="134">
        <f ca="1">IF(H19="S",COUNTIF($H$1:$H19,"S")+MAX(I$1:I$133),0)</f>
        <v>0</v>
      </c>
      <c r="K19" s="134">
        <f ca="1">IF(H19="M",COUNTIF($H$1:$H19,"M")+MAX(J$1:J$133),0)</f>
        <v>0</v>
      </c>
      <c r="L19" s="134">
        <f t="shared" ca="1" si="3"/>
        <v>0</v>
      </c>
      <c r="M19" s="134" t="str">
        <f t="shared" si="4"/>
        <v/>
      </c>
      <c r="N19" s="134" t="str">
        <f t="shared" si="5"/>
        <v/>
      </c>
      <c r="O19" s="134" t="str">
        <f t="shared" ca="1" si="5"/>
        <v/>
      </c>
      <c r="P19" s="134" t="str">
        <f t="shared" si="5"/>
        <v/>
      </c>
      <c r="Q19" s="134" t="str">
        <f t="shared" si="5"/>
        <v/>
      </c>
      <c r="R19" s="134" t="str">
        <f t="shared" si="5"/>
        <v/>
      </c>
      <c r="S19" s="134" t="str">
        <f t="shared" si="5"/>
        <v/>
      </c>
      <c r="T19" s="134" t="str">
        <f t="shared" si="5"/>
        <v/>
      </c>
      <c r="U19" s="134" t="str">
        <f t="shared" si="5"/>
        <v/>
      </c>
      <c r="V19" s="134" t="str">
        <f t="shared" si="5"/>
        <v/>
      </c>
      <c r="W19" s="134" t="str">
        <f t="shared" si="5"/>
        <v/>
      </c>
      <c r="X19" s="134" t="str">
        <f t="shared" si="5"/>
        <v/>
      </c>
      <c r="Y19" s="134" t="str">
        <f t="shared" si="5"/>
        <v/>
      </c>
      <c r="Z19" s="134" t="str">
        <f t="shared" si="5"/>
        <v/>
      </c>
      <c r="AA19" s="134" t="str">
        <f t="shared" si="5"/>
        <v/>
      </c>
      <c r="AB19" s="134" t="str">
        <f t="shared" si="5"/>
        <v/>
      </c>
      <c r="AC19" s="134" t="str">
        <f t="shared" si="5"/>
        <v/>
      </c>
    </row>
    <row r="20" spans="5:29" x14ac:dyDescent="0.3">
      <c r="E20" s="134">
        <f t="shared" ca="1" si="1"/>
        <v>0</v>
      </c>
      <c r="F20" s="134" t="s">
        <v>8</v>
      </c>
      <c r="G20" s="134" t="s">
        <v>50</v>
      </c>
      <c r="H20" s="134">
        <f t="shared" ca="1" si="2"/>
        <v>0</v>
      </c>
      <c r="I20" s="134">
        <f ca="1">IF(H20="N",COUNTIF($H$1:$H20,"N"),0)</f>
        <v>0</v>
      </c>
      <c r="J20" s="134">
        <f ca="1">IF(H20="S",COUNTIF($H$1:$H20,"S")+MAX(I$1:I$133),0)</f>
        <v>0</v>
      </c>
      <c r="K20" s="134">
        <f ca="1">IF(H20="M",COUNTIF($H$1:$H20,"M")+MAX(J$1:J$133),0)</f>
        <v>0</v>
      </c>
      <c r="L20" s="134">
        <f t="shared" ca="1" si="3"/>
        <v>0</v>
      </c>
      <c r="M20" s="134" t="str">
        <f t="shared" si="4"/>
        <v/>
      </c>
      <c r="N20" s="134" t="str">
        <f t="shared" si="5"/>
        <v/>
      </c>
      <c r="O20" s="134" t="str">
        <f t="shared" ca="1" si="5"/>
        <v/>
      </c>
      <c r="P20" s="134" t="str">
        <f t="shared" si="5"/>
        <v/>
      </c>
      <c r="Q20" s="134" t="str">
        <f t="shared" si="5"/>
        <v/>
      </c>
      <c r="R20" s="134" t="str">
        <f t="shared" si="5"/>
        <v/>
      </c>
      <c r="S20" s="134" t="str">
        <f t="shared" si="5"/>
        <v/>
      </c>
      <c r="T20" s="134" t="str">
        <f t="shared" si="5"/>
        <v/>
      </c>
      <c r="U20" s="134" t="str">
        <f t="shared" si="5"/>
        <v/>
      </c>
      <c r="V20" s="134" t="str">
        <f t="shared" si="5"/>
        <v/>
      </c>
      <c r="W20" s="134" t="str">
        <f t="shared" si="5"/>
        <v/>
      </c>
      <c r="X20" s="134" t="str">
        <f t="shared" si="5"/>
        <v/>
      </c>
      <c r="Y20" s="134" t="str">
        <f t="shared" si="5"/>
        <v/>
      </c>
      <c r="Z20" s="134" t="str">
        <f t="shared" si="5"/>
        <v/>
      </c>
      <c r="AA20" s="134" t="str">
        <f t="shared" si="5"/>
        <v/>
      </c>
      <c r="AB20" s="134" t="str">
        <f t="shared" si="5"/>
        <v/>
      </c>
      <c r="AC20" s="134" t="str">
        <f t="shared" si="5"/>
        <v/>
      </c>
    </row>
    <row r="21" spans="5:29" x14ac:dyDescent="0.3">
      <c r="E21" s="134">
        <f t="shared" ca="1" si="1"/>
        <v>0</v>
      </c>
      <c r="F21" s="134" t="s">
        <v>8</v>
      </c>
      <c r="G21" s="134" t="s">
        <v>51</v>
      </c>
      <c r="H21" s="134">
        <f t="shared" ca="1" si="2"/>
        <v>0</v>
      </c>
      <c r="I21" s="134">
        <f ca="1">IF(H21="N",COUNTIF($H$1:$H21,"N"),0)</f>
        <v>0</v>
      </c>
      <c r="J21" s="134">
        <f ca="1">IF(H21="S",COUNTIF($H$1:$H21,"S")+MAX(I$1:I$133),0)</f>
        <v>0</v>
      </c>
      <c r="K21" s="134">
        <f ca="1">IF(H21="M",COUNTIF($H$1:$H21,"M")+MAX(J$1:J$133),0)</f>
        <v>0</v>
      </c>
      <c r="L21" s="134">
        <f t="shared" ca="1" si="3"/>
        <v>0</v>
      </c>
      <c r="M21" s="134" t="str">
        <f t="shared" si="4"/>
        <v/>
      </c>
      <c r="N21" s="134" t="str">
        <f t="shared" si="5"/>
        <v/>
      </c>
      <c r="O21" s="134" t="str">
        <f t="shared" ca="1" si="5"/>
        <v/>
      </c>
      <c r="P21" s="134" t="str">
        <f t="shared" si="5"/>
        <v/>
      </c>
      <c r="Q21" s="134" t="str">
        <f t="shared" si="5"/>
        <v/>
      </c>
      <c r="R21" s="134" t="str">
        <f t="shared" si="5"/>
        <v/>
      </c>
      <c r="S21" s="134" t="str">
        <f t="shared" si="5"/>
        <v/>
      </c>
      <c r="T21" s="134" t="str">
        <f t="shared" si="5"/>
        <v/>
      </c>
      <c r="U21" s="134" t="str">
        <f t="shared" si="5"/>
        <v/>
      </c>
      <c r="V21" s="134" t="str">
        <f t="shared" si="5"/>
        <v/>
      </c>
      <c r="W21" s="134" t="str">
        <f t="shared" si="5"/>
        <v/>
      </c>
      <c r="X21" s="134" t="str">
        <f t="shared" si="5"/>
        <v/>
      </c>
      <c r="Y21" s="134" t="str">
        <f t="shared" si="5"/>
        <v/>
      </c>
      <c r="Z21" s="134" t="str">
        <f t="shared" si="5"/>
        <v/>
      </c>
      <c r="AA21" s="134" t="str">
        <f t="shared" si="5"/>
        <v/>
      </c>
      <c r="AB21" s="134" t="str">
        <f t="shared" si="5"/>
        <v/>
      </c>
      <c r="AC21" s="134" t="str">
        <f t="shared" si="5"/>
        <v/>
      </c>
    </row>
    <row r="22" spans="5:29" x14ac:dyDescent="0.3">
      <c r="E22" s="134">
        <f t="shared" ca="1" si="1"/>
        <v>0</v>
      </c>
      <c r="F22" s="134" t="s">
        <v>8</v>
      </c>
      <c r="G22" s="134" t="s">
        <v>52</v>
      </c>
      <c r="H22" s="134">
        <f t="shared" ca="1" si="2"/>
        <v>0</v>
      </c>
      <c r="I22" s="134">
        <f ca="1">IF(H22="N",COUNTIF($H$1:$H22,"N"),0)</f>
        <v>0</v>
      </c>
      <c r="J22" s="134">
        <f ca="1">IF(H22="S",COUNTIF($H$1:$H22,"S")+MAX(I$1:I$133),0)</f>
        <v>0</v>
      </c>
      <c r="K22" s="134">
        <f ca="1">IF(H22="M",COUNTIF($H$1:$H22,"M")+MAX(J$1:J$133),0)</f>
        <v>0</v>
      </c>
      <c r="L22" s="134">
        <f t="shared" ca="1" si="3"/>
        <v>0</v>
      </c>
      <c r="M22" s="134" t="str">
        <f t="shared" si="4"/>
        <v/>
      </c>
      <c r="N22" s="134" t="str">
        <f t="shared" si="5"/>
        <v/>
      </c>
      <c r="O22" s="134" t="str">
        <f t="shared" ca="1" si="5"/>
        <v/>
      </c>
      <c r="P22" s="134" t="str">
        <f t="shared" si="5"/>
        <v/>
      </c>
      <c r="Q22" s="134" t="str">
        <f t="shared" si="5"/>
        <v/>
      </c>
      <c r="R22" s="134" t="str">
        <f t="shared" si="5"/>
        <v/>
      </c>
      <c r="S22" s="134" t="str">
        <f t="shared" si="5"/>
        <v/>
      </c>
      <c r="T22" s="134" t="str">
        <f t="shared" si="5"/>
        <v/>
      </c>
      <c r="U22" s="134" t="str">
        <f t="shared" si="5"/>
        <v/>
      </c>
      <c r="V22" s="134" t="str">
        <f t="shared" si="5"/>
        <v/>
      </c>
      <c r="W22" s="134" t="str">
        <f t="shared" si="5"/>
        <v/>
      </c>
      <c r="X22" s="134" t="str">
        <f t="shared" si="5"/>
        <v/>
      </c>
      <c r="Y22" s="134" t="str">
        <f t="shared" si="5"/>
        <v/>
      </c>
      <c r="Z22" s="134" t="str">
        <f t="shared" si="5"/>
        <v/>
      </c>
      <c r="AA22" s="134" t="str">
        <f t="shared" si="5"/>
        <v/>
      </c>
      <c r="AB22" s="134" t="str">
        <f t="shared" si="5"/>
        <v/>
      </c>
      <c r="AC22" s="134" t="str">
        <f t="shared" si="5"/>
        <v/>
      </c>
    </row>
    <row r="23" spans="5:29" x14ac:dyDescent="0.3">
      <c r="E23" s="134">
        <f t="shared" ca="1" si="1"/>
        <v>0</v>
      </c>
      <c r="F23" s="134" t="s">
        <v>9</v>
      </c>
      <c r="G23" s="134" t="s">
        <v>57</v>
      </c>
      <c r="H23" s="134">
        <f t="shared" ca="1" si="2"/>
        <v>0</v>
      </c>
      <c r="I23" s="134">
        <f ca="1">IF(H23="N",COUNTIF($H$1:$H23,"N"),0)</f>
        <v>0</v>
      </c>
      <c r="J23" s="134">
        <f ca="1">IF(H23="S",COUNTIF($H$1:$H23,"S")+MAX(I$1:I$133),0)</f>
        <v>0</v>
      </c>
      <c r="K23" s="134">
        <f ca="1">IF(H23="M",COUNTIF($H$1:$H23,"M")+MAX(J$1:J$133),0)</f>
        <v>0</v>
      </c>
      <c r="L23" s="134">
        <f t="shared" ca="1" si="3"/>
        <v>0</v>
      </c>
      <c r="M23" s="134" t="str">
        <f t="shared" si="4"/>
        <v/>
      </c>
      <c r="N23" s="134" t="str">
        <f t="shared" si="5"/>
        <v/>
      </c>
      <c r="O23" s="134" t="str">
        <f t="shared" si="5"/>
        <v/>
      </c>
      <c r="P23" s="134" t="str">
        <f t="shared" ca="1" si="5"/>
        <v/>
      </c>
      <c r="Q23" s="134" t="str">
        <f t="shared" si="5"/>
        <v/>
      </c>
      <c r="R23" s="134" t="str">
        <f t="shared" si="5"/>
        <v/>
      </c>
      <c r="S23" s="134" t="str">
        <f t="shared" si="5"/>
        <v/>
      </c>
      <c r="T23" s="134" t="str">
        <f t="shared" si="5"/>
        <v/>
      </c>
      <c r="U23" s="134" t="str">
        <f t="shared" si="5"/>
        <v/>
      </c>
      <c r="V23" s="134" t="str">
        <f t="shared" si="5"/>
        <v/>
      </c>
      <c r="W23" s="134" t="str">
        <f t="shared" si="5"/>
        <v/>
      </c>
      <c r="X23" s="134" t="str">
        <f t="shared" si="5"/>
        <v/>
      </c>
      <c r="Y23" s="134" t="str">
        <f t="shared" si="5"/>
        <v/>
      </c>
      <c r="Z23" s="134" t="str">
        <f t="shared" si="5"/>
        <v/>
      </c>
      <c r="AA23" s="134" t="str">
        <f t="shared" ref="N23:AC39" si="6">IFERROR(IF(AA$5=$F23,VLOOKUP($H23,$B$2:$C$5,2,FALSE),""),"")</f>
        <v/>
      </c>
      <c r="AB23" s="134" t="str">
        <f t="shared" si="6"/>
        <v/>
      </c>
      <c r="AC23" s="134" t="str">
        <f t="shared" si="6"/>
        <v/>
      </c>
    </row>
    <row r="24" spans="5:29" x14ac:dyDescent="0.3">
      <c r="E24" s="134">
        <f t="shared" ca="1" si="1"/>
        <v>0</v>
      </c>
      <c r="F24" s="134" t="s">
        <v>9</v>
      </c>
      <c r="G24" s="134" t="s">
        <v>58</v>
      </c>
      <c r="H24" s="134">
        <f t="shared" ca="1" si="2"/>
        <v>0</v>
      </c>
      <c r="I24" s="134">
        <f ca="1">IF(H24="N",COUNTIF($H$1:$H24,"N"),0)</f>
        <v>0</v>
      </c>
      <c r="J24" s="134">
        <f ca="1">IF(H24="S",COUNTIF($H$1:$H24,"S")+MAX(I$1:I$133),0)</f>
        <v>0</v>
      </c>
      <c r="K24" s="134">
        <f ca="1">IF(H24="M",COUNTIF($H$1:$H24,"M")+MAX(J$1:J$133),0)</f>
        <v>0</v>
      </c>
      <c r="L24" s="134">
        <f t="shared" ca="1" si="3"/>
        <v>0</v>
      </c>
      <c r="M24" s="134" t="str">
        <f t="shared" si="4"/>
        <v/>
      </c>
      <c r="N24" s="134" t="str">
        <f t="shared" si="6"/>
        <v/>
      </c>
      <c r="O24" s="134" t="str">
        <f t="shared" si="6"/>
        <v/>
      </c>
      <c r="P24" s="134" t="str">
        <f t="shared" ca="1" si="6"/>
        <v/>
      </c>
      <c r="Q24" s="134" t="str">
        <f t="shared" si="6"/>
        <v/>
      </c>
      <c r="R24" s="134" t="str">
        <f t="shared" si="6"/>
        <v/>
      </c>
      <c r="S24" s="134" t="str">
        <f t="shared" si="6"/>
        <v/>
      </c>
      <c r="T24" s="134" t="str">
        <f t="shared" si="6"/>
        <v/>
      </c>
      <c r="U24" s="134" t="str">
        <f t="shared" si="6"/>
        <v/>
      </c>
      <c r="V24" s="134" t="str">
        <f t="shared" si="6"/>
        <v/>
      </c>
      <c r="W24" s="134" t="str">
        <f t="shared" si="6"/>
        <v/>
      </c>
      <c r="X24" s="134" t="str">
        <f t="shared" si="6"/>
        <v/>
      </c>
      <c r="Y24" s="134" t="str">
        <f t="shared" si="6"/>
        <v/>
      </c>
      <c r="Z24" s="134" t="str">
        <f t="shared" si="6"/>
        <v/>
      </c>
      <c r="AA24" s="134" t="str">
        <f t="shared" si="6"/>
        <v/>
      </c>
      <c r="AB24" s="134" t="str">
        <f t="shared" si="6"/>
        <v/>
      </c>
      <c r="AC24" s="134" t="str">
        <f t="shared" si="6"/>
        <v/>
      </c>
    </row>
    <row r="25" spans="5:29" x14ac:dyDescent="0.3">
      <c r="E25" s="134">
        <f t="shared" ca="1" si="1"/>
        <v>0</v>
      </c>
      <c r="F25" s="134" t="s">
        <v>9</v>
      </c>
      <c r="G25" s="134" t="s">
        <v>59</v>
      </c>
      <c r="H25" s="134">
        <f t="shared" ca="1" si="2"/>
        <v>0</v>
      </c>
      <c r="I25" s="134">
        <f ca="1">IF(H25="N",COUNTIF($H$1:$H25,"N"),0)</f>
        <v>0</v>
      </c>
      <c r="J25" s="134">
        <f ca="1">IF(H25="S",COUNTIF($H$1:$H25,"S")+MAX(I$1:I$133),0)</f>
        <v>0</v>
      </c>
      <c r="K25" s="134">
        <f ca="1">IF(H25="M",COUNTIF($H$1:$H25,"M")+MAX(J$1:J$133),0)</f>
        <v>0</v>
      </c>
      <c r="L25" s="134">
        <f t="shared" ca="1" si="3"/>
        <v>0</v>
      </c>
      <c r="M25" s="134" t="str">
        <f t="shared" si="4"/>
        <v/>
      </c>
      <c r="N25" s="134" t="str">
        <f t="shared" si="6"/>
        <v/>
      </c>
      <c r="O25" s="134" t="str">
        <f t="shared" si="6"/>
        <v/>
      </c>
      <c r="P25" s="134" t="str">
        <f t="shared" ca="1" si="6"/>
        <v/>
      </c>
      <c r="Q25" s="134" t="str">
        <f t="shared" si="6"/>
        <v/>
      </c>
      <c r="R25" s="134" t="str">
        <f t="shared" si="6"/>
        <v/>
      </c>
      <c r="S25" s="134" t="str">
        <f t="shared" si="6"/>
        <v/>
      </c>
      <c r="T25" s="134" t="str">
        <f t="shared" si="6"/>
        <v/>
      </c>
      <c r="U25" s="134" t="str">
        <f t="shared" si="6"/>
        <v/>
      </c>
      <c r="V25" s="134" t="str">
        <f t="shared" si="6"/>
        <v/>
      </c>
      <c r="W25" s="134" t="str">
        <f t="shared" si="6"/>
        <v/>
      </c>
      <c r="X25" s="134" t="str">
        <f t="shared" si="6"/>
        <v/>
      </c>
      <c r="Y25" s="134" t="str">
        <f t="shared" si="6"/>
        <v/>
      </c>
      <c r="Z25" s="134" t="str">
        <f t="shared" si="6"/>
        <v/>
      </c>
      <c r="AA25" s="134" t="str">
        <f t="shared" si="6"/>
        <v/>
      </c>
      <c r="AB25" s="134" t="str">
        <f t="shared" si="6"/>
        <v/>
      </c>
      <c r="AC25" s="134" t="str">
        <f t="shared" si="6"/>
        <v/>
      </c>
    </row>
    <row r="26" spans="5:29" x14ac:dyDescent="0.3">
      <c r="E26" s="134">
        <f t="shared" ca="1" si="1"/>
        <v>0</v>
      </c>
      <c r="F26" s="134" t="s">
        <v>9</v>
      </c>
      <c r="G26" s="134" t="s">
        <v>60</v>
      </c>
      <c r="H26" s="134">
        <f t="shared" ca="1" si="2"/>
        <v>0</v>
      </c>
      <c r="I26" s="134">
        <f ca="1">IF(H26="N",COUNTIF($H$1:$H26,"N"),0)</f>
        <v>0</v>
      </c>
      <c r="J26" s="134">
        <f ca="1">IF(H26="S",COUNTIF($H$1:$H26,"S")+MAX(I$1:I$133),0)</f>
        <v>0</v>
      </c>
      <c r="K26" s="134">
        <f ca="1">IF(H26="M",COUNTIF($H$1:$H26,"M")+MAX(J$1:J$133),0)</f>
        <v>0</v>
      </c>
      <c r="L26" s="134">
        <f t="shared" ca="1" si="3"/>
        <v>0</v>
      </c>
      <c r="M26" s="134" t="str">
        <f t="shared" si="4"/>
        <v/>
      </c>
      <c r="N26" s="134" t="str">
        <f t="shared" si="6"/>
        <v/>
      </c>
      <c r="O26" s="134" t="str">
        <f t="shared" si="6"/>
        <v/>
      </c>
      <c r="P26" s="134" t="str">
        <f t="shared" ca="1" si="6"/>
        <v/>
      </c>
      <c r="Q26" s="134" t="str">
        <f t="shared" si="6"/>
        <v/>
      </c>
      <c r="R26" s="134" t="str">
        <f t="shared" si="6"/>
        <v/>
      </c>
      <c r="S26" s="134" t="str">
        <f t="shared" si="6"/>
        <v/>
      </c>
      <c r="T26" s="134" t="str">
        <f t="shared" si="6"/>
        <v/>
      </c>
      <c r="U26" s="134" t="str">
        <f t="shared" si="6"/>
        <v/>
      </c>
      <c r="V26" s="134" t="str">
        <f t="shared" si="6"/>
        <v/>
      </c>
      <c r="W26" s="134" t="str">
        <f t="shared" si="6"/>
        <v/>
      </c>
      <c r="X26" s="134" t="str">
        <f t="shared" si="6"/>
        <v/>
      </c>
      <c r="Y26" s="134" t="str">
        <f t="shared" si="6"/>
        <v/>
      </c>
      <c r="Z26" s="134" t="str">
        <f t="shared" si="6"/>
        <v/>
      </c>
      <c r="AA26" s="134" t="str">
        <f t="shared" si="6"/>
        <v/>
      </c>
      <c r="AB26" s="134" t="str">
        <f t="shared" si="6"/>
        <v/>
      </c>
      <c r="AC26" s="134" t="str">
        <f t="shared" si="6"/>
        <v/>
      </c>
    </row>
    <row r="27" spans="5:29" x14ac:dyDescent="0.3">
      <c r="E27" s="134">
        <f t="shared" ca="1" si="1"/>
        <v>0</v>
      </c>
      <c r="F27" s="134" t="s">
        <v>10</v>
      </c>
      <c r="G27" s="134" t="s">
        <v>72</v>
      </c>
      <c r="H27" s="134">
        <f t="shared" ca="1" si="2"/>
        <v>0</v>
      </c>
      <c r="I27" s="134">
        <f ca="1">IF(H27="N",COUNTIF($H$1:$H27,"N"),0)</f>
        <v>0</v>
      </c>
      <c r="J27" s="134">
        <f ca="1">IF(H27="S",COUNTIF($H$1:$H27,"S")+MAX(I$1:I$133),0)</f>
        <v>0</v>
      </c>
      <c r="K27" s="134">
        <f ca="1">IF(H27="M",COUNTIF($H$1:$H27,"M")+MAX(J$1:J$133),0)</f>
        <v>0</v>
      </c>
      <c r="L27" s="134">
        <f t="shared" ca="1" si="3"/>
        <v>0</v>
      </c>
      <c r="M27" s="134" t="str">
        <f t="shared" si="4"/>
        <v/>
      </c>
      <c r="N27" s="134" t="str">
        <f t="shared" si="6"/>
        <v/>
      </c>
      <c r="O27" s="134" t="str">
        <f t="shared" si="6"/>
        <v/>
      </c>
      <c r="P27" s="134" t="str">
        <f t="shared" si="6"/>
        <v/>
      </c>
      <c r="Q27" s="134" t="str">
        <f t="shared" ca="1" si="6"/>
        <v/>
      </c>
      <c r="R27" s="134" t="str">
        <f t="shared" si="6"/>
        <v/>
      </c>
      <c r="S27" s="134" t="str">
        <f t="shared" si="6"/>
        <v/>
      </c>
      <c r="T27" s="134" t="str">
        <f t="shared" si="6"/>
        <v/>
      </c>
      <c r="U27" s="134" t="str">
        <f t="shared" si="6"/>
        <v/>
      </c>
      <c r="V27" s="134" t="str">
        <f t="shared" si="6"/>
        <v/>
      </c>
      <c r="W27" s="134" t="str">
        <f t="shared" si="6"/>
        <v/>
      </c>
      <c r="X27" s="134" t="str">
        <f t="shared" si="6"/>
        <v/>
      </c>
      <c r="Y27" s="134" t="str">
        <f t="shared" si="6"/>
        <v/>
      </c>
      <c r="Z27" s="134" t="str">
        <f t="shared" si="6"/>
        <v/>
      </c>
      <c r="AA27" s="134" t="str">
        <f t="shared" si="6"/>
        <v/>
      </c>
      <c r="AB27" s="134" t="str">
        <f t="shared" si="6"/>
        <v/>
      </c>
      <c r="AC27" s="134" t="str">
        <f t="shared" si="6"/>
        <v/>
      </c>
    </row>
    <row r="28" spans="5:29" x14ac:dyDescent="0.3">
      <c r="E28" s="134">
        <f t="shared" ca="1" si="1"/>
        <v>0</v>
      </c>
      <c r="F28" s="134" t="s">
        <v>10</v>
      </c>
      <c r="G28" s="134" t="s">
        <v>73</v>
      </c>
      <c r="H28" s="134">
        <f t="shared" ca="1" si="2"/>
        <v>0</v>
      </c>
      <c r="I28" s="134">
        <f ca="1">IF(H28="N",COUNTIF($H$1:$H28,"N"),0)</f>
        <v>0</v>
      </c>
      <c r="J28" s="134">
        <f ca="1">IF(H28="S",COUNTIF($H$1:$H28,"S")+MAX(I$1:I$133),0)</f>
        <v>0</v>
      </c>
      <c r="K28" s="134">
        <f ca="1">IF(H28="M",COUNTIF($H$1:$H28,"M")+MAX(J$1:J$133),0)</f>
        <v>0</v>
      </c>
      <c r="L28" s="134">
        <f t="shared" ca="1" si="3"/>
        <v>0</v>
      </c>
      <c r="M28" s="134" t="str">
        <f t="shared" si="4"/>
        <v/>
      </c>
      <c r="N28" s="134" t="str">
        <f t="shared" si="6"/>
        <v/>
      </c>
      <c r="O28" s="134" t="str">
        <f t="shared" si="6"/>
        <v/>
      </c>
      <c r="P28" s="134" t="str">
        <f t="shared" si="6"/>
        <v/>
      </c>
      <c r="Q28" s="134" t="str">
        <f t="shared" ca="1" si="6"/>
        <v/>
      </c>
      <c r="R28" s="134" t="str">
        <f t="shared" si="6"/>
        <v/>
      </c>
      <c r="S28" s="134" t="str">
        <f t="shared" si="6"/>
        <v/>
      </c>
      <c r="T28" s="134" t="str">
        <f t="shared" si="6"/>
        <v/>
      </c>
      <c r="U28" s="134" t="str">
        <f t="shared" si="6"/>
        <v/>
      </c>
      <c r="V28" s="134" t="str">
        <f t="shared" si="6"/>
        <v/>
      </c>
      <c r="W28" s="134" t="str">
        <f t="shared" si="6"/>
        <v/>
      </c>
      <c r="X28" s="134" t="str">
        <f t="shared" si="6"/>
        <v/>
      </c>
      <c r="Y28" s="134" t="str">
        <f t="shared" si="6"/>
        <v/>
      </c>
      <c r="Z28" s="134" t="str">
        <f t="shared" si="6"/>
        <v/>
      </c>
      <c r="AA28" s="134" t="str">
        <f t="shared" si="6"/>
        <v/>
      </c>
      <c r="AB28" s="134" t="str">
        <f t="shared" si="6"/>
        <v/>
      </c>
      <c r="AC28" s="134" t="str">
        <f t="shared" si="6"/>
        <v/>
      </c>
    </row>
    <row r="29" spans="5:29" x14ac:dyDescent="0.3">
      <c r="E29" s="134">
        <f t="shared" ca="1" si="1"/>
        <v>0</v>
      </c>
      <c r="F29" s="134" t="s">
        <v>10</v>
      </c>
      <c r="G29" s="134" t="s">
        <v>74</v>
      </c>
      <c r="H29" s="134">
        <f t="shared" ca="1" si="2"/>
        <v>0</v>
      </c>
      <c r="I29" s="134">
        <f ca="1">IF(H29="N",COUNTIF($H$1:$H29,"N"),0)</f>
        <v>0</v>
      </c>
      <c r="J29" s="134">
        <f ca="1">IF(H29="S",COUNTIF($H$1:$H29,"S")+MAX(I$1:I$133),0)</f>
        <v>0</v>
      </c>
      <c r="K29" s="134">
        <f ca="1">IF(H29="M",COUNTIF($H$1:$H29,"M")+MAX(J$1:J$133),0)</f>
        <v>0</v>
      </c>
      <c r="L29" s="134">
        <f t="shared" ca="1" si="3"/>
        <v>0</v>
      </c>
      <c r="M29" s="134" t="str">
        <f t="shared" si="4"/>
        <v/>
      </c>
      <c r="N29" s="134" t="str">
        <f t="shared" si="6"/>
        <v/>
      </c>
      <c r="O29" s="134" t="str">
        <f t="shared" si="6"/>
        <v/>
      </c>
      <c r="P29" s="134" t="str">
        <f t="shared" si="6"/>
        <v/>
      </c>
      <c r="Q29" s="134" t="str">
        <f t="shared" ca="1" si="6"/>
        <v/>
      </c>
      <c r="R29" s="134" t="str">
        <f t="shared" si="6"/>
        <v/>
      </c>
      <c r="S29" s="134" t="str">
        <f t="shared" si="6"/>
        <v/>
      </c>
      <c r="T29" s="134" t="str">
        <f t="shared" si="6"/>
        <v/>
      </c>
      <c r="U29" s="134" t="str">
        <f t="shared" si="6"/>
        <v/>
      </c>
      <c r="V29" s="134" t="str">
        <f t="shared" si="6"/>
        <v/>
      </c>
      <c r="W29" s="134" t="str">
        <f t="shared" si="6"/>
        <v/>
      </c>
      <c r="X29" s="134" t="str">
        <f t="shared" si="6"/>
        <v/>
      </c>
      <c r="Y29" s="134" t="str">
        <f t="shared" si="6"/>
        <v/>
      </c>
      <c r="Z29" s="134" t="str">
        <f t="shared" si="6"/>
        <v/>
      </c>
      <c r="AA29" s="134" t="str">
        <f t="shared" si="6"/>
        <v/>
      </c>
      <c r="AB29" s="134" t="str">
        <f t="shared" si="6"/>
        <v/>
      </c>
      <c r="AC29" s="134" t="str">
        <f t="shared" si="6"/>
        <v/>
      </c>
    </row>
    <row r="30" spans="5:29" x14ac:dyDescent="0.3">
      <c r="E30" s="134">
        <f t="shared" ca="1" si="1"/>
        <v>0</v>
      </c>
      <c r="F30" s="134" t="s">
        <v>10</v>
      </c>
      <c r="G30" s="134" t="s">
        <v>75</v>
      </c>
      <c r="H30" s="134">
        <f t="shared" ca="1" si="2"/>
        <v>0</v>
      </c>
      <c r="I30" s="134">
        <f ca="1">IF(H30="N",COUNTIF($H$1:$H30,"N"),0)</f>
        <v>0</v>
      </c>
      <c r="J30" s="134">
        <f ca="1">IF(H30="S",COUNTIF($H$1:$H30,"S")+MAX(I$1:I$133),0)</f>
        <v>0</v>
      </c>
      <c r="K30" s="134">
        <f ca="1">IF(H30="M",COUNTIF($H$1:$H30,"M")+MAX(J$1:J$133),0)</f>
        <v>0</v>
      </c>
      <c r="L30" s="134">
        <f t="shared" ca="1" si="3"/>
        <v>0</v>
      </c>
      <c r="M30" s="134" t="str">
        <f t="shared" si="4"/>
        <v/>
      </c>
      <c r="N30" s="134" t="str">
        <f t="shared" si="6"/>
        <v/>
      </c>
      <c r="O30" s="134" t="str">
        <f t="shared" si="6"/>
        <v/>
      </c>
      <c r="P30" s="134" t="str">
        <f t="shared" si="6"/>
        <v/>
      </c>
      <c r="Q30" s="134" t="str">
        <f t="shared" ca="1" si="6"/>
        <v/>
      </c>
      <c r="R30" s="134" t="str">
        <f t="shared" si="6"/>
        <v/>
      </c>
      <c r="S30" s="134" t="str">
        <f t="shared" si="6"/>
        <v/>
      </c>
      <c r="T30" s="134" t="str">
        <f t="shared" si="6"/>
        <v/>
      </c>
      <c r="U30" s="134" t="str">
        <f t="shared" si="6"/>
        <v/>
      </c>
      <c r="V30" s="134" t="str">
        <f t="shared" si="6"/>
        <v/>
      </c>
      <c r="W30" s="134" t="str">
        <f t="shared" si="6"/>
        <v/>
      </c>
      <c r="X30" s="134" t="str">
        <f t="shared" si="6"/>
        <v/>
      </c>
      <c r="Y30" s="134" t="str">
        <f t="shared" si="6"/>
        <v/>
      </c>
      <c r="Z30" s="134" t="str">
        <f t="shared" si="6"/>
        <v/>
      </c>
      <c r="AA30" s="134" t="str">
        <f t="shared" si="6"/>
        <v/>
      </c>
      <c r="AB30" s="134" t="str">
        <f t="shared" si="6"/>
        <v/>
      </c>
      <c r="AC30" s="134" t="str">
        <f t="shared" si="6"/>
        <v/>
      </c>
    </row>
    <row r="31" spans="5:29" x14ac:dyDescent="0.3">
      <c r="E31" s="134">
        <f t="shared" ca="1" si="1"/>
        <v>0</v>
      </c>
      <c r="F31" s="134" t="s">
        <v>10</v>
      </c>
      <c r="G31" s="134" t="s">
        <v>76</v>
      </c>
      <c r="H31" s="134">
        <f t="shared" ca="1" si="2"/>
        <v>0</v>
      </c>
      <c r="I31" s="134">
        <f ca="1">IF(H31="N",COUNTIF($H$1:$H31,"N"),0)</f>
        <v>0</v>
      </c>
      <c r="J31" s="134">
        <f ca="1">IF(H31="S",COUNTIF($H$1:$H31,"S")+MAX(I$1:I$133),0)</f>
        <v>0</v>
      </c>
      <c r="K31" s="134">
        <f ca="1">IF(H31="M",COUNTIF($H$1:$H31,"M")+MAX(J$1:J$133),0)</f>
        <v>0</v>
      </c>
      <c r="L31" s="134">
        <f t="shared" ca="1" si="3"/>
        <v>0</v>
      </c>
      <c r="M31" s="134" t="str">
        <f t="shared" si="4"/>
        <v/>
      </c>
      <c r="N31" s="134" t="str">
        <f t="shared" si="6"/>
        <v/>
      </c>
      <c r="O31" s="134" t="str">
        <f t="shared" si="6"/>
        <v/>
      </c>
      <c r="P31" s="134" t="str">
        <f t="shared" si="6"/>
        <v/>
      </c>
      <c r="Q31" s="134" t="str">
        <f t="shared" ca="1" si="6"/>
        <v/>
      </c>
      <c r="R31" s="134" t="str">
        <f t="shared" si="6"/>
        <v/>
      </c>
      <c r="S31" s="134" t="str">
        <f t="shared" si="6"/>
        <v/>
      </c>
      <c r="T31" s="134" t="str">
        <f t="shared" si="6"/>
        <v/>
      </c>
      <c r="U31" s="134" t="str">
        <f t="shared" si="6"/>
        <v/>
      </c>
      <c r="V31" s="134" t="str">
        <f t="shared" si="6"/>
        <v/>
      </c>
      <c r="W31" s="134" t="str">
        <f t="shared" si="6"/>
        <v/>
      </c>
      <c r="X31" s="134" t="str">
        <f t="shared" si="6"/>
        <v/>
      </c>
      <c r="Y31" s="134" t="str">
        <f t="shared" si="6"/>
        <v/>
      </c>
      <c r="Z31" s="134" t="str">
        <f t="shared" si="6"/>
        <v/>
      </c>
      <c r="AA31" s="134" t="str">
        <f t="shared" si="6"/>
        <v/>
      </c>
      <c r="AB31" s="134" t="str">
        <f t="shared" si="6"/>
        <v/>
      </c>
      <c r="AC31" s="134" t="str">
        <f t="shared" si="6"/>
        <v/>
      </c>
    </row>
    <row r="32" spans="5:29" x14ac:dyDescent="0.3">
      <c r="E32" s="134">
        <f t="shared" ca="1" si="1"/>
        <v>0</v>
      </c>
      <c r="F32" s="134" t="s">
        <v>10</v>
      </c>
      <c r="G32" s="134" t="s">
        <v>77</v>
      </c>
      <c r="H32" s="134">
        <f t="shared" ca="1" si="2"/>
        <v>0</v>
      </c>
      <c r="I32" s="134">
        <f ca="1">IF(H32="N",COUNTIF($H$1:$H32,"N"),0)</f>
        <v>0</v>
      </c>
      <c r="J32" s="134">
        <f ca="1">IF(H32="S",COUNTIF($H$1:$H32,"S")+MAX(I$1:I$133),0)</f>
        <v>0</v>
      </c>
      <c r="K32" s="134">
        <f ca="1">IF(H32="M",COUNTIF($H$1:$H32,"M")+MAX(J$1:J$133),0)</f>
        <v>0</v>
      </c>
      <c r="L32" s="134">
        <f t="shared" ca="1" si="3"/>
        <v>0</v>
      </c>
      <c r="M32" s="134" t="str">
        <f t="shared" si="4"/>
        <v/>
      </c>
      <c r="N32" s="134" t="str">
        <f t="shared" si="6"/>
        <v/>
      </c>
      <c r="O32" s="134" t="str">
        <f t="shared" si="6"/>
        <v/>
      </c>
      <c r="P32" s="134" t="str">
        <f t="shared" si="6"/>
        <v/>
      </c>
      <c r="Q32" s="134" t="str">
        <f t="shared" ca="1" si="6"/>
        <v/>
      </c>
      <c r="R32" s="134" t="str">
        <f t="shared" si="6"/>
        <v/>
      </c>
      <c r="S32" s="134" t="str">
        <f t="shared" si="6"/>
        <v/>
      </c>
      <c r="T32" s="134" t="str">
        <f t="shared" si="6"/>
        <v/>
      </c>
      <c r="U32" s="134" t="str">
        <f t="shared" si="6"/>
        <v/>
      </c>
      <c r="V32" s="134" t="str">
        <f t="shared" si="6"/>
        <v/>
      </c>
      <c r="W32" s="134" t="str">
        <f t="shared" si="6"/>
        <v/>
      </c>
      <c r="X32" s="134" t="str">
        <f t="shared" si="6"/>
        <v/>
      </c>
      <c r="Y32" s="134" t="str">
        <f t="shared" si="6"/>
        <v/>
      </c>
      <c r="Z32" s="134" t="str">
        <f t="shared" si="6"/>
        <v/>
      </c>
      <c r="AA32" s="134" t="str">
        <f t="shared" si="6"/>
        <v/>
      </c>
      <c r="AB32" s="134" t="str">
        <f t="shared" si="6"/>
        <v/>
      </c>
      <c r="AC32" s="134" t="str">
        <f t="shared" si="6"/>
        <v/>
      </c>
    </row>
    <row r="33" spans="5:29" x14ac:dyDescent="0.3">
      <c r="E33" s="134">
        <f t="shared" ca="1" si="1"/>
        <v>0</v>
      </c>
      <c r="F33" s="134" t="s">
        <v>10</v>
      </c>
      <c r="G33" s="134" t="s">
        <v>78</v>
      </c>
      <c r="H33" s="134">
        <f t="shared" ca="1" si="2"/>
        <v>0</v>
      </c>
      <c r="I33" s="134">
        <f ca="1">IF(H33="N",COUNTIF($H$1:$H33,"N"),0)</f>
        <v>0</v>
      </c>
      <c r="J33" s="134">
        <f ca="1">IF(H33="S",COUNTIF($H$1:$H33,"S")+MAX(I$1:I$133),0)</f>
        <v>0</v>
      </c>
      <c r="K33" s="134">
        <f ca="1">IF(H33="M",COUNTIF($H$1:$H33,"M")+MAX(J$1:J$133),0)</f>
        <v>0</v>
      </c>
      <c r="L33" s="134">
        <f t="shared" ca="1" si="3"/>
        <v>0</v>
      </c>
      <c r="M33" s="134" t="str">
        <f t="shared" si="4"/>
        <v/>
      </c>
      <c r="N33" s="134" t="str">
        <f t="shared" si="6"/>
        <v/>
      </c>
      <c r="O33" s="134" t="str">
        <f t="shared" si="6"/>
        <v/>
      </c>
      <c r="P33" s="134" t="str">
        <f t="shared" si="6"/>
        <v/>
      </c>
      <c r="Q33" s="134" t="str">
        <f t="shared" ca="1" si="6"/>
        <v/>
      </c>
      <c r="R33" s="134" t="str">
        <f t="shared" si="6"/>
        <v/>
      </c>
      <c r="S33" s="134" t="str">
        <f t="shared" si="6"/>
        <v/>
      </c>
      <c r="T33" s="134" t="str">
        <f t="shared" si="6"/>
        <v/>
      </c>
      <c r="U33" s="134" t="str">
        <f t="shared" si="6"/>
        <v/>
      </c>
      <c r="V33" s="134" t="str">
        <f t="shared" si="6"/>
        <v/>
      </c>
      <c r="W33" s="134" t="str">
        <f t="shared" si="6"/>
        <v/>
      </c>
      <c r="X33" s="134" t="str">
        <f t="shared" si="6"/>
        <v/>
      </c>
      <c r="Y33" s="134" t="str">
        <f t="shared" si="6"/>
        <v/>
      </c>
      <c r="Z33" s="134" t="str">
        <f t="shared" si="6"/>
        <v/>
      </c>
      <c r="AA33" s="134" t="str">
        <f t="shared" si="6"/>
        <v/>
      </c>
      <c r="AB33" s="134" t="str">
        <f t="shared" si="6"/>
        <v/>
      </c>
      <c r="AC33" s="134" t="str">
        <f t="shared" si="6"/>
        <v/>
      </c>
    </row>
    <row r="34" spans="5:29" x14ac:dyDescent="0.3">
      <c r="E34" s="134">
        <f t="shared" ca="1" si="1"/>
        <v>0</v>
      </c>
      <c r="F34" s="134" t="s">
        <v>10</v>
      </c>
      <c r="G34" s="134" t="s">
        <v>79</v>
      </c>
      <c r="H34" s="134">
        <f t="shared" ca="1" si="2"/>
        <v>0</v>
      </c>
      <c r="I34" s="134">
        <f ca="1">IF(H34="N",COUNTIF($H$1:$H34,"N"),0)</f>
        <v>0</v>
      </c>
      <c r="J34" s="134">
        <f ca="1">IF(H34="S",COUNTIF($H$1:$H34,"S")+MAX(I$1:I$133),0)</f>
        <v>0</v>
      </c>
      <c r="K34" s="134">
        <f ca="1">IF(H34="M",COUNTIF($H$1:$H34,"M")+MAX(J$1:J$133),0)</f>
        <v>0</v>
      </c>
      <c r="L34" s="134">
        <f t="shared" ca="1" si="3"/>
        <v>0</v>
      </c>
      <c r="M34" s="134" t="str">
        <f t="shared" si="4"/>
        <v/>
      </c>
      <c r="N34" s="134" t="str">
        <f t="shared" si="6"/>
        <v/>
      </c>
      <c r="O34" s="134" t="str">
        <f t="shared" si="6"/>
        <v/>
      </c>
      <c r="P34" s="134" t="str">
        <f t="shared" si="6"/>
        <v/>
      </c>
      <c r="Q34" s="134" t="str">
        <f t="shared" ca="1" si="6"/>
        <v/>
      </c>
      <c r="R34" s="134" t="str">
        <f t="shared" si="6"/>
        <v/>
      </c>
      <c r="S34" s="134" t="str">
        <f t="shared" si="6"/>
        <v/>
      </c>
      <c r="T34" s="134" t="str">
        <f t="shared" si="6"/>
        <v/>
      </c>
      <c r="U34" s="134" t="str">
        <f t="shared" si="6"/>
        <v/>
      </c>
      <c r="V34" s="134" t="str">
        <f t="shared" si="6"/>
        <v/>
      </c>
      <c r="W34" s="134" t="str">
        <f t="shared" si="6"/>
        <v/>
      </c>
      <c r="X34" s="134" t="str">
        <f t="shared" si="6"/>
        <v/>
      </c>
      <c r="Y34" s="134" t="str">
        <f t="shared" si="6"/>
        <v/>
      </c>
      <c r="Z34" s="134" t="str">
        <f t="shared" si="6"/>
        <v/>
      </c>
      <c r="AA34" s="134" t="str">
        <f t="shared" si="6"/>
        <v/>
      </c>
      <c r="AB34" s="134" t="str">
        <f t="shared" si="6"/>
        <v/>
      </c>
      <c r="AC34" s="134" t="str">
        <f t="shared" si="6"/>
        <v/>
      </c>
    </row>
    <row r="35" spans="5:29" x14ac:dyDescent="0.3">
      <c r="E35" s="134">
        <f t="shared" ca="1" si="1"/>
        <v>0</v>
      </c>
      <c r="F35" s="134" t="s">
        <v>10</v>
      </c>
      <c r="G35" s="134" t="s">
        <v>80</v>
      </c>
      <c r="H35" s="134">
        <f t="shared" ca="1" si="2"/>
        <v>0</v>
      </c>
      <c r="I35" s="134">
        <f ca="1">IF(H35="N",COUNTIF($H$1:$H35,"N"),0)</f>
        <v>0</v>
      </c>
      <c r="J35" s="134">
        <f ca="1">IF(H35="S",COUNTIF($H$1:$H35,"S")+MAX(I$1:I$133),0)</f>
        <v>0</v>
      </c>
      <c r="K35" s="134">
        <f ca="1">IF(H35="M",COUNTIF($H$1:$H35,"M")+MAX(J$1:J$133),0)</f>
        <v>0</v>
      </c>
      <c r="L35" s="134">
        <f t="shared" ca="1" si="3"/>
        <v>0</v>
      </c>
      <c r="M35" s="134" t="str">
        <f t="shared" si="4"/>
        <v/>
      </c>
      <c r="N35" s="134" t="str">
        <f t="shared" si="6"/>
        <v/>
      </c>
      <c r="O35" s="134" t="str">
        <f t="shared" si="6"/>
        <v/>
      </c>
      <c r="P35" s="134" t="str">
        <f t="shared" si="6"/>
        <v/>
      </c>
      <c r="Q35" s="134" t="str">
        <f t="shared" ca="1" si="6"/>
        <v/>
      </c>
      <c r="R35" s="134" t="str">
        <f t="shared" si="6"/>
        <v/>
      </c>
      <c r="S35" s="134" t="str">
        <f t="shared" si="6"/>
        <v/>
      </c>
      <c r="T35" s="134" t="str">
        <f t="shared" si="6"/>
        <v/>
      </c>
      <c r="U35" s="134" t="str">
        <f t="shared" si="6"/>
        <v/>
      </c>
      <c r="V35" s="134" t="str">
        <f t="shared" si="6"/>
        <v/>
      </c>
      <c r="W35" s="134" t="str">
        <f t="shared" si="6"/>
        <v/>
      </c>
      <c r="X35" s="134" t="str">
        <f t="shared" si="6"/>
        <v/>
      </c>
      <c r="Y35" s="134" t="str">
        <f t="shared" si="6"/>
        <v/>
      </c>
      <c r="Z35" s="134" t="str">
        <f t="shared" si="6"/>
        <v/>
      </c>
      <c r="AA35" s="134" t="str">
        <f t="shared" si="6"/>
        <v/>
      </c>
      <c r="AB35" s="134" t="str">
        <f t="shared" si="6"/>
        <v/>
      </c>
      <c r="AC35" s="134" t="str">
        <f t="shared" si="6"/>
        <v/>
      </c>
    </row>
    <row r="36" spans="5:29" x14ac:dyDescent="0.3">
      <c r="E36" s="134">
        <f t="shared" ca="1" si="1"/>
        <v>0</v>
      </c>
      <c r="F36" s="134" t="s">
        <v>10</v>
      </c>
      <c r="G36" s="134" t="s">
        <v>81</v>
      </c>
      <c r="H36" s="134">
        <f t="shared" ca="1" si="2"/>
        <v>0</v>
      </c>
      <c r="I36" s="134">
        <f ca="1">IF(H36="N",COUNTIF($H$1:$H36,"N"),0)</f>
        <v>0</v>
      </c>
      <c r="J36" s="134">
        <f ca="1">IF(H36="S",COUNTIF($H$1:$H36,"S")+MAX(I$1:I$133),0)</f>
        <v>0</v>
      </c>
      <c r="K36" s="134">
        <f ca="1">IF(H36="M",COUNTIF($H$1:$H36,"M")+MAX(J$1:J$133),0)</f>
        <v>0</v>
      </c>
      <c r="L36" s="134">
        <f t="shared" ca="1" si="3"/>
        <v>0</v>
      </c>
      <c r="M36" s="134" t="str">
        <f t="shared" si="4"/>
        <v/>
      </c>
      <c r="N36" s="134" t="str">
        <f t="shared" si="6"/>
        <v/>
      </c>
      <c r="O36" s="134" t="str">
        <f t="shared" si="6"/>
        <v/>
      </c>
      <c r="P36" s="134" t="str">
        <f t="shared" si="6"/>
        <v/>
      </c>
      <c r="Q36" s="134" t="str">
        <f t="shared" ca="1" si="6"/>
        <v/>
      </c>
      <c r="R36" s="134" t="str">
        <f t="shared" si="6"/>
        <v/>
      </c>
      <c r="S36" s="134" t="str">
        <f t="shared" si="6"/>
        <v/>
      </c>
      <c r="T36" s="134" t="str">
        <f t="shared" si="6"/>
        <v/>
      </c>
      <c r="U36" s="134" t="str">
        <f t="shared" si="6"/>
        <v/>
      </c>
      <c r="V36" s="134" t="str">
        <f t="shared" si="6"/>
        <v/>
      </c>
      <c r="W36" s="134" t="str">
        <f t="shared" si="6"/>
        <v/>
      </c>
      <c r="X36" s="134" t="str">
        <f t="shared" si="6"/>
        <v/>
      </c>
      <c r="Y36" s="134" t="str">
        <f t="shared" si="6"/>
        <v/>
      </c>
      <c r="Z36" s="134" t="str">
        <f t="shared" si="6"/>
        <v/>
      </c>
      <c r="AA36" s="134" t="str">
        <f t="shared" si="6"/>
        <v/>
      </c>
      <c r="AB36" s="134" t="str">
        <f t="shared" si="6"/>
        <v/>
      </c>
      <c r="AC36" s="134" t="str">
        <f t="shared" si="6"/>
        <v/>
      </c>
    </row>
    <row r="37" spans="5:29" x14ac:dyDescent="0.3">
      <c r="E37" s="134">
        <f t="shared" ca="1" si="1"/>
        <v>0</v>
      </c>
      <c r="F37" s="134" t="s">
        <v>12</v>
      </c>
      <c r="G37" s="134" t="s">
        <v>229</v>
      </c>
      <c r="H37" s="134">
        <f t="shared" ca="1" si="2"/>
        <v>0</v>
      </c>
      <c r="I37" s="134">
        <f ca="1">IF(H37="N",COUNTIF($H$1:$H37,"N"),0)</f>
        <v>0</v>
      </c>
      <c r="J37" s="134">
        <f ca="1">IF(H37="S",COUNTIF($H$1:$H37,"S")+MAX(I$1:I$133),0)</f>
        <v>0</v>
      </c>
      <c r="K37" s="134">
        <f ca="1">IF(H37="M",COUNTIF($H$1:$H37,"M")+MAX(J$1:J$133),0)</f>
        <v>0</v>
      </c>
      <c r="L37" s="134">
        <f t="shared" ca="1" si="3"/>
        <v>0</v>
      </c>
      <c r="M37" s="134" t="str">
        <f t="shared" si="4"/>
        <v/>
      </c>
      <c r="N37" s="134" t="str">
        <f t="shared" si="6"/>
        <v/>
      </c>
      <c r="O37" s="134" t="str">
        <f t="shared" si="6"/>
        <v/>
      </c>
      <c r="P37" s="134" t="str">
        <f t="shared" si="6"/>
        <v/>
      </c>
      <c r="Q37" s="134" t="str">
        <f t="shared" si="6"/>
        <v/>
      </c>
      <c r="R37" s="134" t="str">
        <f t="shared" ca="1" si="6"/>
        <v/>
      </c>
      <c r="S37" s="134" t="str">
        <f t="shared" si="6"/>
        <v/>
      </c>
      <c r="T37" s="134" t="str">
        <f t="shared" si="6"/>
        <v/>
      </c>
      <c r="U37" s="134" t="str">
        <f t="shared" si="6"/>
        <v/>
      </c>
      <c r="V37" s="134" t="str">
        <f t="shared" si="6"/>
        <v/>
      </c>
      <c r="W37" s="134" t="str">
        <f t="shared" si="6"/>
        <v/>
      </c>
      <c r="X37" s="134" t="str">
        <f t="shared" si="6"/>
        <v/>
      </c>
      <c r="Y37" s="134" t="str">
        <f t="shared" si="6"/>
        <v/>
      </c>
      <c r="Z37" s="134" t="str">
        <f t="shared" si="6"/>
        <v/>
      </c>
      <c r="AA37" s="134" t="str">
        <f t="shared" si="6"/>
        <v/>
      </c>
      <c r="AB37" s="134" t="str">
        <f t="shared" si="6"/>
        <v/>
      </c>
      <c r="AC37" s="134" t="str">
        <f t="shared" si="6"/>
        <v/>
      </c>
    </row>
    <row r="38" spans="5:29" x14ac:dyDescent="0.3">
      <c r="E38" s="134">
        <f t="shared" ca="1" si="1"/>
        <v>0</v>
      </c>
      <c r="F38" s="134" t="s">
        <v>12</v>
      </c>
      <c r="G38" s="134" t="s">
        <v>230</v>
      </c>
      <c r="H38" s="134">
        <f t="shared" ca="1" si="2"/>
        <v>0</v>
      </c>
      <c r="I38" s="134">
        <f ca="1">IF(H38="N",COUNTIF($H$1:$H38,"N"),0)</f>
        <v>0</v>
      </c>
      <c r="J38" s="134">
        <f ca="1">IF(H38="S",COUNTIF($H$1:$H38,"S")+MAX(I$1:I$133),0)</f>
        <v>0</v>
      </c>
      <c r="K38" s="134">
        <f ca="1">IF(H38="M",COUNTIF($H$1:$H38,"M")+MAX(J$1:J$133),0)</f>
        <v>0</v>
      </c>
      <c r="L38" s="134">
        <f t="shared" ca="1" si="3"/>
        <v>0</v>
      </c>
      <c r="M38" s="134" t="str">
        <f t="shared" si="4"/>
        <v/>
      </c>
      <c r="N38" s="134" t="str">
        <f t="shared" si="6"/>
        <v/>
      </c>
      <c r="O38" s="134" t="str">
        <f t="shared" si="6"/>
        <v/>
      </c>
      <c r="P38" s="134" t="str">
        <f t="shared" si="6"/>
        <v/>
      </c>
      <c r="Q38" s="134" t="str">
        <f t="shared" si="6"/>
        <v/>
      </c>
      <c r="R38" s="134" t="str">
        <f t="shared" ca="1" si="6"/>
        <v/>
      </c>
      <c r="S38" s="134" t="str">
        <f t="shared" si="6"/>
        <v/>
      </c>
      <c r="T38" s="134" t="str">
        <f t="shared" si="6"/>
        <v/>
      </c>
      <c r="U38" s="134" t="str">
        <f t="shared" si="6"/>
        <v/>
      </c>
      <c r="V38" s="134" t="str">
        <f t="shared" si="6"/>
        <v/>
      </c>
      <c r="W38" s="134" t="str">
        <f t="shared" si="6"/>
        <v/>
      </c>
      <c r="X38" s="134" t="str">
        <f t="shared" si="6"/>
        <v/>
      </c>
      <c r="Y38" s="134" t="str">
        <f t="shared" si="6"/>
        <v/>
      </c>
      <c r="Z38" s="134" t="str">
        <f t="shared" si="6"/>
        <v/>
      </c>
      <c r="AA38" s="134" t="str">
        <f t="shared" si="6"/>
        <v/>
      </c>
      <c r="AB38" s="134" t="str">
        <f t="shared" si="6"/>
        <v/>
      </c>
      <c r="AC38" s="134" t="str">
        <f t="shared" si="6"/>
        <v/>
      </c>
    </row>
    <row r="39" spans="5:29" x14ac:dyDescent="0.3">
      <c r="E39" s="134">
        <f t="shared" ca="1" si="1"/>
        <v>0</v>
      </c>
      <c r="F39" s="134" t="s">
        <v>12</v>
      </c>
      <c r="G39" s="134" t="s">
        <v>231</v>
      </c>
      <c r="H39" s="134">
        <f t="shared" ca="1" si="2"/>
        <v>0</v>
      </c>
      <c r="I39" s="134">
        <f ca="1">IF(H39="N",COUNTIF($H$1:$H39,"N"),0)</f>
        <v>0</v>
      </c>
      <c r="J39" s="134">
        <f ca="1">IF(H39="S",COUNTIF($H$1:$H39,"S")+MAX(I$1:I$133),0)</f>
        <v>0</v>
      </c>
      <c r="K39" s="134">
        <f ca="1">IF(H39="M",COUNTIF($H$1:$H39,"M")+MAX(J$1:J$133),0)</f>
        <v>0</v>
      </c>
      <c r="L39" s="134">
        <f t="shared" ca="1" si="3"/>
        <v>0</v>
      </c>
      <c r="M39" s="134" t="str">
        <f t="shared" si="4"/>
        <v/>
      </c>
      <c r="N39" s="134" t="str">
        <f t="shared" si="6"/>
        <v/>
      </c>
      <c r="O39" s="134" t="str">
        <f t="shared" si="6"/>
        <v/>
      </c>
      <c r="P39" s="134" t="str">
        <f t="shared" si="6"/>
        <v/>
      </c>
      <c r="Q39" s="134" t="str">
        <f t="shared" si="6"/>
        <v/>
      </c>
      <c r="R39" s="134" t="str">
        <f t="shared" ca="1" si="6"/>
        <v/>
      </c>
      <c r="S39" s="134" t="str">
        <f t="shared" si="6"/>
        <v/>
      </c>
      <c r="T39" s="134" t="str">
        <f t="shared" si="6"/>
        <v/>
      </c>
      <c r="U39" s="134" t="str">
        <f t="shared" si="6"/>
        <v/>
      </c>
      <c r="V39" s="134" t="str">
        <f t="shared" si="6"/>
        <v/>
      </c>
      <c r="W39" s="134" t="str">
        <f t="shared" si="6"/>
        <v/>
      </c>
      <c r="X39" s="134" t="str">
        <f t="shared" si="6"/>
        <v/>
      </c>
      <c r="Y39" s="134" t="str">
        <f t="shared" si="6"/>
        <v/>
      </c>
      <c r="Z39" s="134" t="str">
        <f t="shared" ref="N39:AC55" si="7">IFERROR(IF(Z$5=$F39,VLOOKUP($H39,$B$2:$C$5,2,FALSE),""),"")</f>
        <v/>
      </c>
      <c r="AA39" s="134" t="str">
        <f t="shared" si="7"/>
        <v/>
      </c>
      <c r="AB39" s="134" t="str">
        <f t="shared" si="7"/>
        <v/>
      </c>
      <c r="AC39" s="134" t="str">
        <f t="shared" si="7"/>
        <v/>
      </c>
    </row>
    <row r="40" spans="5:29" x14ac:dyDescent="0.3">
      <c r="E40" s="134">
        <f t="shared" ca="1" si="1"/>
        <v>0</v>
      </c>
      <c r="F40" s="134" t="s">
        <v>12</v>
      </c>
      <c r="G40" s="134" t="s">
        <v>232</v>
      </c>
      <c r="H40" s="134">
        <f t="shared" ca="1" si="2"/>
        <v>0</v>
      </c>
      <c r="I40" s="134">
        <f ca="1">IF(H40="N",COUNTIF($H$1:$H40,"N"),0)</f>
        <v>0</v>
      </c>
      <c r="J40" s="134">
        <f ca="1">IF(H40="S",COUNTIF($H$1:$H40,"S")+MAX(I$1:I$133),0)</f>
        <v>0</v>
      </c>
      <c r="K40" s="134">
        <f ca="1">IF(H40="M",COUNTIF($H$1:$H40,"M")+MAX(J$1:J$133),0)</f>
        <v>0</v>
      </c>
      <c r="L40" s="134">
        <f t="shared" ca="1" si="3"/>
        <v>0</v>
      </c>
      <c r="M40" s="134" t="str">
        <f t="shared" si="4"/>
        <v/>
      </c>
      <c r="N40" s="134" t="str">
        <f t="shared" si="7"/>
        <v/>
      </c>
      <c r="O40" s="134" t="str">
        <f t="shared" si="7"/>
        <v/>
      </c>
      <c r="P40" s="134" t="str">
        <f t="shared" si="7"/>
        <v/>
      </c>
      <c r="Q40" s="134" t="str">
        <f t="shared" si="7"/>
        <v/>
      </c>
      <c r="R40" s="134" t="str">
        <f t="shared" ca="1" si="7"/>
        <v/>
      </c>
      <c r="S40" s="134" t="str">
        <f t="shared" si="7"/>
        <v/>
      </c>
      <c r="T40" s="134" t="str">
        <f t="shared" si="7"/>
        <v/>
      </c>
      <c r="U40" s="134" t="str">
        <f t="shared" si="7"/>
        <v/>
      </c>
      <c r="V40" s="134" t="str">
        <f t="shared" si="7"/>
        <v/>
      </c>
      <c r="W40" s="134" t="str">
        <f t="shared" si="7"/>
        <v/>
      </c>
      <c r="X40" s="134" t="str">
        <f t="shared" si="7"/>
        <v/>
      </c>
      <c r="Y40" s="134" t="str">
        <f t="shared" si="7"/>
        <v/>
      </c>
      <c r="Z40" s="134" t="str">
        <f t="shared" si="7"/>
        <v/>
      </c>
      <c r="AA40" s="134" t="str">
        <f t="shared" si="7"/>
        <v/>
      </c>
      <c r="AB40" s="134" t="str">
        <f t="shared" si="7"/>
        <v/>
      </c>
      <c r="AC40" s="134" t="str">
        <f t="shared" si="7"/>
        <v/>
      </c>
    </row>
    <row r="41" spans="5:29" x14ac:dyDescent="0.3">
      <c r="E41" s="134">
        <f t="shared" ca="1" si="1"/>
        <v>0</v>
      </c>
      <c r="F41" s="134" t="s">
        <v>12</v>
      </c>
      <c r="G41" s="134" t="s">
        <v>233</v>
      </c>
      <c r="H41" s="134">
        <f t="shared" ca="1" si="2"/>
        <v>0</v>
      </c>
      <c r="I41" s="134">
        <f ca="1">IF(H41="N",COUNTIF($H$1:$H41,"N"),0)</f>
        <v>0</v>
      </c>
      <c r="J41" s="134">
        <f ca="1">IF(H41="S",COUNTIF($H$1:$H41,"S")+MAX(I$1:I$133),0)</f>
        <v>0</v>
      </c>
      <c r="K41" s="134">
        <f ca="1">IF(H41="M",COUNTIF($H$1:$H41,"M")+MAX(J$1:J$133),0)</f>
        <v>0</v>
      </c>
      <c r="L41" s="134">
        <f t="shared" ca="1" si="3"/>
        <v>0</v>
      </c>
      <c r="M41" s="134" t="str">
        <f t="shared" si="4"/>
        <v/>
      </c>
      <c r="N41" s="134" t="str">
        <f t="shared" si="7"/>
        <v/>
      </c>
      <c r="O41" s="134" t="str">
        <f t="shared" si="7"/>
        <v/>
      </c>
      <c r="P41" s="134" t="str">
        <f t="shared" si="7"/>
        <v/>
      </c>
      <c r="Q41" s="134" t="str">
        <f t="shared" si="7"/>
        <v/>
      </c>
      <c r="R41" s="134" t="str">
        <f t="shared" ca="1" si="7"/>
        <v/>
      </c>
      <c r="S41" s="134" t="str">
        <f t="shared" si="7"/>
        <v/>
      </c>
      <c r="T41" s="134" t="str">
        <f t="shared" si="7"/>
        <v/>
      </c>
      <c r="U41" s="134" t="str">
        <f t="shared" si="7"/>
        <v/>
      </c>
      <c r="V41" s="134" t="str">
        <f t="shared" si="7"/>
        <v/>
      </c>
      <c r="W41" s="134" t="str">
        <f t="shared" si="7"/>
        <v/>
      </c>
      <c r="X41" s="134" t="str">
        <f t="shared" si="7"/>
        <v/>
      </c>
      <c r="Y41" s="134" t="str">
        <f t="shared" si="7"/>
        <v/>
      </c>
      <c r="Z41" s="134" t="str">
        <f t="shared" si="7"/>
        <v/>
      </c>
      <c r="AA41" s="134" t="str">
        <f t="shared" si="7"/>
        <v/>
      </c>
      <c r="AB41" s="134" t="str">
        <f t="shared" si="7"/>
        <v/>
      </c>
      <c r="AC41" s="134" t="str">
        <f t="shared" si="7"/>
        <v/>
      </c>
    </row>
    <row r="42" spans="5:29" x14ac:dyDescent="0.3">
      <c r="E42" s="134">
        <f t="shared" ca="1" si="1"/>
        <v>0</v>
      </c>
      <c r="F42" s="134" t="s">
        <v>13</v>
      </c>
      <c r="G42" s="134" t="s">
        <v>241</v>
      </c>
      <c r="H42" s="134">
        <f t="shared" ca="1" si="2"/>
        <v>0</v>
      </c>
      <c r="I42" s="134">
        <f ca="1">IF(H42="N",COUNTIF($H$1:$H42,"N"),0)</f>
        <v>0</v>
      </c>
      <c r="J42" s="134">
        <f ca="1">IF(H42="S",COUNTIF($H$1:$H42,"S")+MAX(I$1:I$133),0)</f>
        <v>0</v>
      </c>
      <c r="K42" s="134">
        <f ca="1">IF(H42="M",COUNTIF($H$1:$H42,"M")+MAX(J$1:J$133),0)</f>
        <v>0</v>
      </c>
      <c r="L42" s="134">
        <f t="shared" ca="1" si="3"/>
        <v>0</v>
      </c>
      <c r="M42" s="134" t="str">
        <f t="shared" si="4"/>
        <v/>
      </c>
      <c r="N42" s="134" t="str">
        <f t="shared" si="7"/>
        <v/>
      </c>
      <c r="O42" s="134" t="str">
        <f t="shared" si="7"/>
        <v/>
      </c>
      <c r="P42" s="134" t="str">
        <f t="shared" si="7"/>
        <v/>
      </c>
      <c r="Q42" s="134" t="str">
        <f t="shared" si="7"/>
        <v/>
      </c>
      <c r="R42" s="134" t="str">
        <f t="shared" si="7"/>
        <v/>
      </c>
      <c r="S42" s="134" t="str">
        <f t="shared" ca="1" si="7"/>
        <v/>
      </c>
      <c r="T42" s="134" t="str">
        <f t="shared" si="7"/>
        <v/>
      </c>
      <c r="U42" s="134" t="str">
        <f t="shared" si="7"/>
        <v/>
      </c>
      <c r="V42" s="134" t="str">
        <f t="shared" si="7"/>
        <v/>
      </c>
      <c r="W42" s="134" t="str">
        <f t="shared" si="7"/>
        <v/>
      </c>
      <c r="X42" s="134" t="str">
        <f t="shared" si="7"/>
        <v/>
      </c>
      <c r="Y42" s="134" t="str">
        <f t="shared" si="7"/>
        <v/>
      </c>
      <c r="Z42" s="134" t="str">
        <f t="shared" si="7"/>
        <v/>
      </c>
      <c r="AA42" s="134" t="str">
        <f t="shared" si="7"/>
        <v/>
      </c>
      <c r="AB42" s="134" t="str">
        <f t="shared" si="7"/>
        <v/>
      </c>
      <c r="AC42" s="134" t="str">
        <f t="shared" si="7"/>
        <v/>
      </c>
    </row>
    <row r="43" spans="5:29" x14ac:dyDescent="0.3">
      <c r="E43" s="134">
        <f t="shared" ca="1" si="1"/>
        <v>0</v>
      </c>
      <c r="F43" s="134" t="s">
        <v>13</v>
      </c>
      <c r="G43" s="134" t="s">
        <v>242</v>
      </c>
      <c r="H43" s="134">
        <f t="shared" ca="1" si="2"/>
        <v>0</v>
      </c>
      <c r="I43" s="134">
        <f ca="1">IF(H43="N",COUNTIF($H$1:$H43,"N"),0)</f>
        <v>0</v>
      </c>
      <c r="J43" s="134">
        <f ca="1">IF(H43="S",COUNTIF($H$1:$H43,"S")+MAX(I$1:I$133),0)</f>
        <v>0</v>
      </c>
      <c r="K43" s="134">
        <f ca="1">IF(H43="M",COUNTIF($H$1:$H43,"M")+MAX(J$1:J$133),0)</f>
        <v>0</v>
      </c>
      <c r="L43" s="134">
        <f t="shared" ca="1" si="3"/>
        <v>0</v>
      </c>
      <c r="M43" s="134" t="str">
        <f t="shared" si="4"/>
        <v/>
      </c>
      <c r="N43" s="134" t="str">
        <f t="shared" si="7"/>
        <v/>
      </c>
      <c r="O43" s="134" t="str">
        <f t="shared" si="7"/>
        <v/>
      </c>
      <c r="P43" s="134" t="str">
        <f t="shared" si="7"/>
        <v/>
      </c>
      <c r="Q43" s="134" t="str">
        <f t="shared" si="7"/>
        <v/>
      </c>
      <c r="R43" s="134" t="str">
        <f t="shared" si="7"/>
        <v/>
      </c>
      <c r="S43" s="134" t="str">
        <f t="shared" ca="1" si="7"/>
        <v/>
      </c>
      <c r="T43" s="134" t="str">
        <f t="shared" si="7"/>
        <v/>
      </c>
      <c r="U43" s="134" t="str">
        <f t="shared" si="7"/>
        <v/>
      </c>
      <c r="V43" s="134" t="str">
        <f t="shared" si="7"/>
        <v/>
      </c>
      <c r="W43" s="134" t="str">
        <f t="shared" si="7"/>
        <v/>
      </c>
      <c r="X43" s="134" t="str">
        <f t="shared" si="7"/>
        <v/>
      </c>
      <c r="Y43" s="134" t="str">
        <f t="shared" si="7"/>
        <v/>
      </c>
      <c r="Z43" s="134" t="str">
        <f t="shared" si="7"/>
        <v/>
      </c>
      <c r="AA43" s="134" t="str">
        <f t="shared" si="7"/>
        <v/>
      </c>
      <c r="AB43" s="134" t="str">
        <f t="shared" si="7"/>
        <v/>
      </c>
      <c r="AC43" s="134" t="str">
        <f t="shared" si="7"/>
        <v/>
      </c>
    </row>
    <row r="44" spans="5:29" x14ac:dyDescent="0.3">
      <c r="E44" s="134">
        <f t="shared" ca="1" si="1"/>
        <v>0</v>
      </c>
      <c r="F44" s="134" t="s">
        <v>14</v>
      </c>
      <c r="G44" s="134" t="s">
        <v>95</v>
      </c>
      <c r="H44" s="134">
        <f t="shared" ca="1" si="2"/>
        <v>0</v>
      </c>
      <c r="I44" s="134">
        <f ca="1">IF(H44="N",COUNTIF($H$1:$H44,"N"),0)</f>
        <v>0</v>
      </c>
      <c r="J44" s="134">
        <f ca="1">IF(H44="S",COUNTIF($H$1:$H44,"S")+MAX(I$1:I$133),0)</f>
        <v>0</v>
      </c>
      <c r="K44" s="134">
        <f ca="1">IF(H44="M",COUNTIF($H$1:$H44,"M")+MAX(J$1:J$133),0)</f>
        <v>0</v>
      </c>
      <c r="L44" s="134">
        <f t="shared" ca="1" si="3"/>
        <v>0</v>
      </c>
      <c r="M44" s="134" t="str">
        <f t="shared" si="4"/>
        <v/>
      </c>
      <c r="N44" s="134" t="str">
        <f t="shared" si="7"/>
        <v/>
      </c>
      <c r="O44" s="134" t="str">
        <f t="shared" si="7"/>
        <v/>
      </c>
      <c r="P44" s="134" t="str">
        <f t="shared" si="7"/>
        <v/>
      </c>
      <c r="Q44" s="134" t="str">
        <f t="shared" si="7"/>
        <v/>
      </c>
      <c r="R44" s="134" t="str">
        <f t="shared" si="7"/>
        <v/>
      </c>
      <c r="S44" s="134" t="str">
        <f t="shared" si="7"/>
        <v/>
      </c>
      <c r="T44" s="134" t="str">
        <f t="shared" ca="1" si="7"/>
        <v/>
      </c>
      <c r="U44" s="134" t="str">
        <f t="shared" si="7"/>
        <v/>
      </c>
      <c r="V44" s="134" t="str">
        <f t="shared" si="7"/>
        <v/>
      </c>
      <c r="W44" s="134" t="str">
        <f t="shared" si="7"/>
        <v/>
      </c>
      <c r="X44" s="134" t="str">
        <f t="shared" si="7"/>
        <v/>
      </c>
      <c r="Y44" s="134" t="str">
        <f t="shared" si="7"/>
        <v/>
      </c>
      <c r="Z44" s="134" t="str">
        <f t="shared" si="7"/>
        <v/>
      </c>
      <c r="AA44" s="134" t="str">
        <f t="shared" si="7"/>
        <v/>
      </c>
      <c r="AB44" s="134" t="str">
        <f t="shared" si="7"/>
        <v/>
      </c>
      <c r="AC44" s="134" t="str">
        <f t="shared" si="7"/>
        <v/>
      </c>
    </row>
    <row r="45" spans="5:29" x14ac:dyDescent="0.3">
      <c r="E45" s="134">
        <f t="shared" ca="1" si="1"/>
        <v>0</v>
      </c>
      <c r="F45" s="134" t="s">
        <v>14</v>
      </c>
      <c r="G45" s="134" t="s">
        <v>96</v>
      </c>
      <c r="H45" s="134">
        <f t="shared" ca="1" si="2"/>
        <v>0</v>
      </c>
      <c r="I45" s="134">
        <f ca="1">IF(H45="N",COUNTIF($H$1:$H45,"N"),0)</f>
        <v>0</v>
      </c>
      <c r="J45" s="134">
        <f ca="1">IF(H45="S",COUNTIF($H$1:$H45,"S")+MAX(I$1:I$133),0)</f>
        <v>0</v>
      </c>
      <c r="K45" s="134">
        <f ca="1">IF(H45="M",COUNTIF($H$1:$H45,"M")+MAX(J$1:J$133),0)</f>
        <v>0</v>
      </c>
      <c r="L45" s="134">
        <f t="shared" ca="1" si="3"/>
        <v>0</v>
      </c>
      <c r="M45" s="134" t="str">
        <f t="shared" si="4"/>
        <v/>
      </c>
      <c r="N45" s="134" t="str">
        <f t="shared" si="7"/>
        <v/>
      </c>
      <c r="O45" s="134" t="str">
        <f t="shared" si="7"/>
        <v/>
      </c>
      <c r="P45" s="134" t="str">
        <f t="shared" si="7"/>
        <v/>
      </c>
      <c r="Q45" s="134" t="str">
        <f t="shared" si="7"/>
        <v/>
      </c>
      <c r="R45" s="134" t="str">
        <f t="shared" si="7"/>
        <v/>
      </c>
      <c r="S45" s="134" t="str">
        <f t="shared" si="7"/>
        <v/>
      </c>
      <c r="T45" s="134" t="str">
        <f t="shared" ca="1" si="7"/>
        <v/>
      </c>
      <c r="U45" s="134" t="str">
        <f t="shared" si="7"/>
        <v/>
      </c>
      <c r="V45" s="134" t="str">
        <f t="shared" si="7"/>
        <v/>
      </c>
      <c r="W45" s="134" t="str">
        <f t="shared" si="7"/>
        <v/>
      </c>
      <c r="X45" s="134" t="str">
        <f t="shared" si="7"/>
        <v/>
      </c>
      <c r="Y45" s="134" t="str">
        <f t="shared" si="7"/>
        <v/>
      </c>
      <c r="Z45" s="134" t="str">
        <f t="shared" si="7"/>
        <v/>
      </c>
      <c r="AA45" s="134" t="str">
        <f t="shared" si="7"/>
        <v/>
      </c>
      <c r="AB45" s="134" t="str">
        <f t="shared" si="7"/>
        <v/>
      </c>
      <c r="AC45" s="134" t="str">
        <f t="shared" si="7"/>
        <v/>
      </c>
    </row>
    <row r="46" spans="5:29" x14ac:dyDescent="0.3">
      <c r="E46" s="134">
        <f t="shared" ca="1" si="1"/>
        <v>0</v>
      </c>
      <c r="F46" s="134" t="s">
        <v>14</v>
      </c>
      <c r="G46" s="134" t="s">
        <v>97</v>
      </c>
      <c r="H46" s="134">
        <f t="shared" ca="1" si="2"/>
        <v>0</v>
      </c>
      <c r="I46" s="134">
        <f ca="1">IF(H46="N",COUNTIF($H$1:$H46,"N"),0)</f>
        <v>0</v>
      </c>
      <c r="J46" s="134">
        <f ca="1">IF(H46="S",COUNTIF($H$1:$H46,"S")+MAX(I$1:I$133),0)</f>
        <v>0</v>
      </c>
      <c r="K46" s="134">
        <f ca="1">IF(H46="M",COUNTIF($H$1:$H46,"M")+MAX(J$1:J$133),0)</f>
        <v>0</v>
      </c>
      <c r="L46" s="134">
        <f t="shared" ca="1" si="3"/>
        <v>0</v>
      </c>
      <c r="M46" s="134" t="str">
        <f t="shared" si="4"/>
        <v/>
      </c>
      <c r="N46" s="134" t="str">
        <f t="shared" si="7"/>
        <v/>
      </c>
      <c r="O46" s="134" t="str">
        <f t="shared" si="7"/>
        <v/>
      </c>
      <c r="P46" s="134" t="str">
        <f t="shared" si="7"/>
        <v/>
      </c>
      <c r="Q46" s="134" t="str">
        <f t="shared" si="7"/>
        <v/>
      </c>
      <c r="R46" s="134" t="str">
        <f t="shared" si="7"/>
        <v/>
      </c>
      <c r="S46" s="134" t="str">
        <f t="shared" si="7"/>
        <v/>
      </c>
      <c r="T46" s="134" t="str">
        <f t="shared" ca="1" si="7"/>
        <v/>
      </c>
      <c r="U46" s="134" t="str">
        <f t="shared" si="7"/>
        <v/>
      </c>
      <c r="V46" s="134" t="str">
        <f t="shared" si="7"/>
        <v/>
      </c>
      <c r="W46" s="134" t="str">
        <f t="shared" si="7"/>
        <v/>
      </c>
      <c r="X46" s="134" t="str">
        <f t="shared" si="7"/>
        <v/>
      </c>
      <c r="Y46" s="134" t="str">
        <f t="shared" si="7"/>
        <v/>
      </c>
      <c r="Z46" s="134" t="str">
        <f t="shared" si="7"/>
        <v/>
      </c>
      <c r="AA46" s="134" t="str">
        <f t="shared" si="7"/>
        <v/>
      </c>
      <c r="AB46" s="134" t="str">
        <f t="shared" si="7"/>
        <v/>
      </c>
      <c r="AC46" s="134" t="str">
        <f t="shared" si="7"/>
        <v/>
      </c>
    </row>
    <row r="47" spans="5:29" x14ac:dyDescent="0.3">
      <c r="E47" s="134">
        <f t="shared" ca="1" si="1"/>
        <v>0</v>
      </c>
      <c r="F47" s="134" t="s">
        <v>14</v>
      </c>
      <c r="G47" s="134" t="s">
        <v>98</v>
      </c>
      <c r="H47" s="134">
        <f t="shared" ca="1" si="2"/>
        <v>0</v>
      </c>
      <c r="I47" s="134">
        <f ca="1">IF(H47="N",COUNTIF($H$1:$H47,"N"),0)</f>
        <v>0</v>
      </c>
      <c r="J47" s="134">
        <f ca="1">IF(H47="S",COUNTIF($H$1:$H47,"S")+MAX(I$1:I$133),0)</f>
        <v>0</v>
      </c>
      <c r="K47" s="134">
        <f ca="1">IF(H47="M",COUNTIF($H$1:$H47,"M")+MAX(J$1:J$133),0)</f>
        <v>0</v>
      </c>
      <c r="L47" s="134">
        <f t="shared" ca="1" si="3"/>
        <v>0</v>
      </c>
      <c r="M47" s="134" t="str">
        <f t="shared" si="4"/>
        <v/>
      </c>
      <c r="N47" s="134" t="str">
        <f t="shared" si="7"/>
        <v/>
      </c>
      <c r="O47" s="134" t="str">
        <f t="shared" si="7"/>
        <v/>
      </c>
      <c r="P47" s="134" t="str">
        <f t="shared" si="7"/>
        <v/>
      </c>
      <c r="Q47" s="134" t="str">
        <f t="shared" si="7"/>
        <v/>
      </c>
      <c r="R47" s="134" t="str">
        <f t="shared" si="7"/>
        <v/>
      </c>
      <c r="S47" s="134" t="str">
        <f t="shared" si="7"/>
        <v/>
      </c>
      <c r="T47" s="134" t="str">
        <f t="shared" ca="1" si="7"/>
        <v/>
      </c>
      <c r="U47" s="134" t="str">
        <f t="shared" si="7"/>
        <v/>
      </c>
      <c r="V47" s="134" t="str">
        <f t="shared" si="7"/>
        <v/>
      </c>
      <c r="W47" s="134" t="str">
        <f t="shared" si="7"/>
        <v/>
      </c>
      <c r="X47" s="134" t="str">
        <f t="shared" si="7"/>
        <v/>
      </c>
      <c r="Y47" s="134" t="str">
        <f t="shared" si="7"/>
        <v/>
      </c>
      <c r="Z47" s="134" t="str">
        <f t="shared" si="7"/>
        <v/>
      </c>
      <c r="AA47" s="134" t="str">
        <f t="shared" si="7"/>
        <v/>
      </c>
      <c r="AB47" s="134" t="str">
        <f t="shared" si="7"/>
        <v/>
      </c>
      <c r="AC47" s="134" t="str">
        <f t="shared" si="7"/>
        <v/>
      </c>
    </row>
    <row r="48" spans="5:29" x14ac:dyDescent="0.3">
      <c r="E48" s="134">
        <f t="shared" ca="1" si="1"/>
        <v>0</v>
      </c>
      <c r="F48" s="134" t="s">
        <v>14</v>
      </c>
      <c r="G48" s="134" t="s">
        <v>99</v>
      </c>
      <c r="H48" s="134">
        <f t="shared" ca="1" si="2"/>
        <v>0</v>
      </c>
      <c r="I48" s="134">
        <f ca="1">IF(H48="N",COUNTIF($H$1:$H48,"N"),0)</f>
        <v>0</v>
      </c>
      <c r="J48" s="134">
        <f ca="1">IF(H48="S",COUNTIF($H$1:$H48,"S")+MAX(I$1:I$133),0)</f>
        <v>0</v>
      </c>
      <c r="K48" s="134">
        <f ca="1">IF(H48="M",COUNTIF($H$1:$H48,"M")+MAX(J$1:J$133),0)</f>
        <v>0</v>
      </c>
      <c r="L48" s="134">
        <f t="shared" ca="1" si="3"/>
        <v>0</v>
      </c>
      <c r="M48" s="134" t="str">
        <f t="shared" si="4"/>
        <v/>
      </c>
      <c r="N48" s="134" t="str">
        <f t="shared" si="7"/>
        <v/>
      </c>
      <c r="O48" s="134" t="str">
        <f t="shared" si="7"/>
        <v/>
      </c>
      <c r="P48" s="134" t="str">
        <f t="shared" si="7"/>
        <v/>
      </c>
      <c r="Q48" s="134" t="str">
        <f t="shared" si="7"/>
        <v/>
      </c>
      <c r="R48" s="134" t="str">
        <f t="shared" si="7"/>
        <v/>
      </c>
      <c r="S48" s="134" t="str">
        <f t="shared" si="7"/>
        <v/>
      </c>
      <c r="T48" s="134" t="str">
        <f t="shared" ca="1" si="7"/>
        <v/>
      </c>
      <c r="U48" s="134" t="str">
        <f t="shared" si="7"/>
        <v/>
      </c>
      <c r="V48" s="134" t="str">
        <f t="shared" si="7"/>
        <v/>
      </c>
      <c r="W48" s="134" t="str">
        <f t="shared" si="7"/>
        <v/>
      </c>
      <c r="X48" s="134" t="str">
        <f t="shared" si="7"/>
        <v/>
      </c>
      <c r="Y48" s="134" t="str">
        <f t="shared" si="7"/>
        <v/>
      </c>
      <c r="Z48" s="134" t="str">
        <f t="shared" si="7"/>
        <v/>
      </c>
      <c r="AA48" s="134" t="str">
        <f t="shared" si="7"/>
        <v/>
      </c>
      <c r="AB48" s="134" t="str">
        <f t="shared" si="7"/>
        <v/>
      </c>
      <c r="AC48" s="134" t="str">
        <f t="shared" si="7"/>
        <v/>
      </c>
    </row>
    <row r="49" spans="5:29" x14ac:dyDescent="0.3">
      <c r="E49" s="134">
        <f t="shared" ca="1" si="1"/>
        <v>0</v>
      </c>
      <c r="F49" s="134" t="s">
        <v>14</v>
      </c>
      <c r="G49" s="134" t="s">
        <v>100</v>
      </c>
      <c r="H49" s="134">
        <f t="shared" ca="1" si="2"/>
        <v>0</v>
      </c>
      <c r="I49" s="134">
        <f ca="1">IF(H49="N",COUNTIF($H$1:$H49,"N"),0)</f>
        <v>0</v>
      </c>
      <c r="J49" s="134">
        <f ca="1">IF(H49="S",COUNTIF($H$1:$H49,"S")+MAX(I$1:I$133),0)</f>
        <v>0</v>
      </c>
      <c r="K49" s="134">
        <f ca="1">IF(H49="M",COUNTIF($H$1:$H49,"M")+MAX(J$1:J$133),0)</f>
        <v>0</v>
      </c>
      <c r="L49" s="134">
        <f t="shared" ca="1" si="3"/>
        <v>0</v>
      </c>
      <c r="M49" s="134" t="str">
        <f t="shared" si="4"/>
        <v/>
      </c>
      <c r="N49" s="134" t="str">
        <f t="shared" si="7"/>
        <v/>
      </c>
      <c r="O49" s="134" t="str">
        <f t="shared" si="7"/>
        <v/>
      </c>
      <c r="P49" s="134" t="str">
        <f t="shared" si="7"/>
        <v/>
      </c>
      <c r="Q49" s="134" t="str">
        <f t="shared" si="7"/>
        <v/>
      </c>
      <c r="R49" s="134" t="str">
        <f t="shared" si="7"/>
        <v/>
      </c>
      <c r="S49" s="134" t="str">
        <f t="shared" si="7"/>
        <v/>
      </c>
      <c r="T49" s="134" t="str">
        <f t="shared" ca="1" si="7"/>
        <v/>
      </c>
      <c r="U49" s="134" t="str">
        <f t="shared" si="7"/>
        <v/>
      </c>
      <c r="V49" s="134" t="str">
        <f t="shared" si="7"/>
        <v/>
      </c>
      <c r="W49" s="134" t="str">
        <f t="shared" si="7"/>
        <v/>
      </c>
      <c r="X49" s="134" t="str">
        <f t="shared" si="7"/>
        <v/>
      </c>
      <c r="Y49" s="134" t="str">
        <f t="shared" si="7"/>
        <v/>
      </c>
      <c r="Z49" s="134" t="str">
        <f t="shared" si="7"/>
        <v/>
      </c>
      <c r="AA49" s="134" t="str">
        <f t="shared" si="7"/>
        <v/>
      </c>
      <c r="AB49" s="134" t="str">
        <f t="shared" si="7"/>
        <v/>
      </c>
      <c r="AC49" s="134" t="str">
        <f t="shared" si="7"/>
        <v/>
      </c>
    </row>
    <row r="50" spans="5:29" x14ac:dyDescent="0.3">
      <c r="E50" s="134">
        <f t="shared" ca="1" si="1"/>
        <v>0</v>
      </c>
      <c r="F50" s="134" t="s">
        <v>14</v>
      </c>
      <c r="G50" s="134" t="s">
        <v>101</v>
      </c>
      <c r="H50" s="134">
        <f t="shared" ca="1" si="2"/>
        <v>0</v>
      </c>
      <c r="I50" s="134">
        <f ca="1">IF(H50="N",COUNTIF($H$1:$H50,"N"),0)</f>
        <v>0</v>
      </c>
      <c r="J50" s="134">
        <f ca="1">IF(H50="S",COUNTIF($H$1:$H50,"S")+MAX(I$1:I$133),0)</f>
        <v>0</v>
      </c>
      <c r="K50" s="134">
        <f ca="1">IF(H50="M",COUNTIF($H$1:$H50,"M")+MAX(J$1:J$133),0)</f>
        <v>0</v>
      </c>
      <c r="L50" s="134">
        <f t="shared" ca="1" si="3"/>
        <v>0</v>
      </c>
      <c r="M50" s="134" t="str">
        <f t="shared" si="4"/>
        <v/>
      </c>
      <c r="N50" s="134" t="str">
        <f t="shared" si="7"/>
        <v/>
      </c>
      <c r="O50" s="134" t="str">
        <f t="shared" si="7"/>
        <v/>
      </c>
      <c r="P50" s="134" t="str">
        <f t="shared" si="7"/>
        <v/>
      </c>
      <c r="Q50" s="134" t="str">
        <f t="shared" si="7"/>
        <v/>
      </c>
      <c r="R50" s="134" t="str">
        <f t="shared" si="7"/>
        <v/>
      </c>
      <c r="S50" s="134" t="str">
        <f t="shared" si="7"/>
        <v/>
      </c>
      <c r="T50" s="134" t="str">
        <f t="shared" ca="1" si="7"/>
        <v/>
      </c>
      <c r="U50" s="134" t="str">
        <f t="shared" si="7"/>
        <v/>
      </c>
      <c r="V50" s="134" t="str">
        <f t="shared" si="7"/>
        <v/>
      </c>
      <c r="W50" s="134" t="str">
        <f t="shared" si="7"/>
        <v/>
      </c>
      <c r="X50" s="134" t="str">
        <f t="shared" si="7"/>
        <v/>
      </c>
      <c r="Y50" s="134" t="str">
        <f t="shared" si="7"/>
        <v/>
      </c>
      <c r="Z50" s="134" t="str">
        <f t="shared" si="7"/>
        <v/>
      </c>
      <c r="AA50" s="134" t="str">
        <f t="shared" si="7"/>
        <v/>
      </c>
      <c r="AB50" s="134" t="str">
        <f t="shared" si="7"/>
        <v/>
      </c>
      <c r="AC50" s="134" t="str">
        <f t="shared" si="7"/>
        <v/>
      </c>
    </row>
    <row r="51" spans="5:29" x14ac:dyDescent="0.3">
      <c r="E51" s="134">
        <f t="shared" ca="1" si="1"/>
        <v>0</v>
      </c>
      <c r="F51" s="134" t="s">
        <v>15</v>
      </c>
      <c r="G51" s="134" t="s">
        <v>110</v>
      </c>
      <c r="H51" s="134">
        <f t="shared" ca="1" si="2"/>
        <v>0</v>
      </c>
      <c r="I51" s="134">
        <f ca="1">IF(H51="N",COUNTIF($H$1:$H51,"N"),0)</f>
        <v>0</v>
      </c>
      <c r="J51" s="134">
        <f ca="1">IF(H51="S",COUNTIF($H$1:$H51,"S")+MAX(I$1:I$133),0)</f>
        <v>0</v>
      </c>
      <c r="K51" s="134">
        <f ca="1">IF(H51="M",COUNTIF($H$1:$H51,"M")+MAX(J$1:J$133),0)</f>
        <v>0</v>
      </c>
      <c r="L51" s="134">
        <f t="shared" ca="1" si="3"/>
        <v>0</v>
      </c>
      <c r="M51" s="134" t="str">
        <f t="shared" si="4"/>
        <v/>
      </c>
      <c r="N51" s="134" t="str">
        <f t="shared" si="7"/>
        <v/>
      </c>
      <c r="O51" s="134" t="str">
        <f t="shared" si="7"/>
        <v/>
      </c>
      <c r="P51" s="134" t="str">
        <f t="shared" si="7"/>
        <v/>
      </c>
      <c r="Q51" s="134" t="str">
        <f t="shared" si="7"/>
        <v/>
      </c>
      <c r="R51" s="134" t="str">
        <f t="shared" si="7"/>
        <v/>
      </c>
      <c r="S51" s="134" t="str">
        <f t="shared" si="7"/>
        <v/>
      </c>
      <c r="T51" s="134" t="str">
        <f t="shared" si="7"/>
        <v/>
      </c>
      <c r="U51" s="134" t="str">
        <f t="shared" ca="1" si="7"/>
        <v/>
      </c>
      <c r="V51" s="134" t="str">
        <f t="shared" si="7"/>
        <v/>
      </c>
      <c r="W51" s="134" t="str">
        <f t="shared" si="7"/>
        <v/>
      </c>
      <c r="X51" s="134" t="str">
        <f t="shared" si="7"/>
        <v/>
      </c>
      <c r="Y51" s="134" t="str">
        <f t="shared" si="7"/>
        <v/>
      </c>
      <c r="Z51" s="134" t="str">
        <f t="shared" si="7"/>
        <v/>
      </c>
      <c r="AA51" s="134" t="str">
        <f t="shared" si="7"/>
        <v/>
      </c>
      <c r="AB51" s="134" t="str">
        <f t="shared" si="7"/>
        <v/>
      </c>
      <c r="AC51" s="134" t="str">
        <f t="shared" si="7"/>
        <v/>
      </c>
    </row>
    <row r="52" spans="5:29" x14ac:dyDescent="0.3">
      <c r="E52" s="134">
        <f t="shared" ca="1" si="1"/>
        <v>0</v>
      </c>
      <c r="F52" s="134" t="s">
        <v>15</v>
      </c>
      <c r="G52" s="134" t="s">
        <v>111</v>
      </c>
      <c r="H52" s="134">
        <f t="shared" ca="1" si="2"/>
        <v>0</v>
      </c>
      <c r="I52" s="134">
        <f ca="1">IF(H52="N",COUNTIF($H$1:$H52,"N"),0)</f>
        <v>0</v>
      </c>
      <c r="J52" s="134">
        <f ca="1">IF(H52="S",COUNTIF($H$1:$H52,"S")+MAX(I$1:I$133),0)</f>
        <v>0</v>
      </c>
      <c r="K52" s="134">
        <f ca="1">IF(H52="M",COUNTIF($H$1:$H52,"M")+MAX(J$1:J$133),0)</f>
        <v>0</v>
      </c>
      <c r="L52" s="134">
        <f t="shared" ca="1" si="3"/>
        <v>0</v>
      </c>
      <c r="M52" s="134" t="str">
        <f t="shared" si="4"/>
        <v/>
      </c>
      <c r="N52" s="134" t="str">
        <f t="shared" si="7"/>
        <v/>
      </c>
      <c r="O52" s="134" t="str">
        <f t="shared" si="7"/>
        <v/>
      </c>
      <c r="P52" s="134" t="str">
        <f t="shared" si="7"/>
        <v/>
      </c>
      <c r="Q52" s="134" t="str">
        <f t="shared" si="7"/>
        <v/>
      </c>
      <c r="R52" s="134" t="str">
        <f t="shared" si="7"/>
        <v/>
      </c>
      <c r="S52" s="134" t="str">
        <f t="shared" si="7"/>
        <v/>
      </c>
      <c r="T52" s="134" t="str">
        <f t="shared" si="7"/>
        <v/>
      </c>
      <c r="U52" s="134" t="str">
        <f t="shared" ca="1" si="7"/>
        <v/>
      </c>
      <c r="V52" s="134" t="str">
        <f t="shared" si="7"/>
        <v/>
      </c>
      <c r="W52" s="134" t="str">
        <f t="shared" si="7"/>
        <v/>
      </c>
      <c r="X52" s="134" t="str">
        <f t="shared" si="7"/>
        <v/>
      </c>
      <c r="Y52" s="134" t="str">
        <f t="shared" si="7"/>
        <v/>
      </c>
      <c r="Z52" s="134" t="str">
        <f t="shared" si="7"/>
        <v/>
      </c>
      <c r="AA52" s="134" t="str">
        <f t="shared" si="7"/>
        <v/>
      </c>
      <c r="AB52" s="134" t="str">
        <f t="shared" si="7"/>
        <v/>
      </c>
      <c r="AC52" s="134" t="str">
        <f t="shared" si="7"/>
        <v/>
      </c>
    </row>
    <row r="53" spans="5:29" x14ac:dyDescent="0.3">
      <c r="E53" s="134">
        <f t="shared" ca="1" si="1"/>
        <v>0</v>
      </c>
      <c r="F53" s="134" t="s">
        <v>15</v>
      </c>
      <c r="G53" s="134" t="s">
        <v>112</v>
      </c>
      <c r="H53" s="134">
        <f t="shared" ca="1" si="2"/>
        <v>0</v>
      </c>
      <c r="I53" s="134">
        <f ca="1">IF(H53="N",COUNTIF($H$1:$H53,"N"),0)</f>
        <v>0</v>
      </c>
      <c r="J53" s="134">
        <f ca="1">IF(H53="S",COUNTIF($H$1:$H53,"S")+MAX(I$1:I$133),0)</f>
        <v>0</v>
      </c>
      <c r="K53" s="134">
        <f ca="1">IF(H53="M",COUNTIF($H$1:$H53,"M")+MAX(J$1:J$133),0)</f>
        <v>0</v>
      </c>
      <c r="L53" s="134">
        <f t="shared" ca="1" si="3"/>
        <v>0</v>
      </c>
      <c r="M53" s="134" t="str">
        <f t="shared" si="4"/>
        <v/>
      </c>
      <c r="N53" s="134" t="str">
        <f t="shared" si="7"/>
        <v/>
      </c>
      <c r="O53" s="134" t="str">
        <f t="shared" si="7"/>
        <v/>
      </c>
      <c r="P53" s="134" t="str">
        <f t="shared" si="7"/>
        <v/>
      </c>
      <c r="Q53" s="134" t="str">
        <f t="shared" si="7"/>
        <v/>
      </c>
      <c r="R53" s="134" t="str">
        <f t="shared" si="7"/>
        <v/>
      </c>
      <c r="S53" s="134" t="str">
        <f t="shared" si="7"/>
        <v/>
      </c>
      <c r="T53" s="134" t="str">
        <f t="shared" si="7"/>
        <v/>
      </c>
      <c r="U53" s="134" t="str">
        <f t="shared" ca="1" si="7"/>
        <v/>
      </c>
      <c r="V53" s="134" t="str">
        <f t="shared" si="7"/>
        <v/>
      </c>
      <c r="W53" s="134" t="str">
        <f t="shared" si="7"/>
        <v/>
      </c>
      <c r="X53" s="134" t="str">
        <f t="shared" si="7"/>
        <v/>
      </c>
      <c r="Y53" s="134" t="str">
        <f t="shared" si="7"/>
        <v/>
      </c>
      <c r="Z53" s="134" t="str">
        <f t="shared" si="7"/>
        <v/>
      </c>
      <c r="AA53" s="134" t="str">
        <f t="shared" si="7"/>
        <v/>
      </c>
      <c r="AB53" s="134" t="str">
        <f t="shared" si="7"/>
        <v/>
      </c>
      <c r="AC53" s="134" t="str">
        <f t="shared" si="7"/>
        <v/>
      </c>
    </row>
    <row r="54" spans="5:29" x14ac:dyDescent="0.3">
      <c r="E54" s="134">
        <f t="shared" ca="1" si="1"/>
        <v>0</v>
      </c>
      <c r="F54" s="134" t="s">
        <v>251</v>
      </c>
      <c r="G54" s="134" t="s">
        <v>118</v>
      </c>
      <c r="H54" s="134">
        <f ca="1">VLOOKUP(G54,INDIRECT("'"&amp;F54&amp;"'!"&amp;"B:C"),2,FALSE)</f>
        <v>0</v>
      </c>
      <c r="I54" s="134">
        <f ca="1">IF(H54="N",COUNTIF($H$1:$H54,"N"),0)</f>
        <v>0</v>
      </c>
      <c r="J54" s="134">
        <f ca="1">IF(H54="S",COUNTIF($H$1:$H54,"S")+MAX(I$1:I$133),0)</f>
        <v>0</v>
      </c>
      <c r="K54" s="134">
        <f ca="1">IF(H54="M",COUNTIF($H$1:$H54,"M")+MAX(J$1:J$133),0)</f>
        <v>0</v>
      </c>
      <c r="L54" s="134">
        <f t="shared" ca="1" si="3"/>
        <v>0</v>
      </c>
      <c r="M54" s="134" t="str">
        <f t="shared" si="4"/>
        <v/>
      </c>
      <c r="N54" s="134" t="str">
        <f t="shared" si="7"/>
        <v/>
      </c>
      <c r="O54" s="134" t="str">
        <f t="shared" si="7"/>
        <v/>
      </c>
      <c r="P54" s="134" t="str">
        <f t="shared" si="7"/>
        <v/>
      </c>
      <c r="Q54" s="134" t="str">
        <f t="shared" si="7"/>
        <v/>
      </c>
      <c r="R54" s="134" t="str">
        <f t="shared" si="7"/>
        <v/>
      </c>
      <c r="S54" s="134" t="str">
        <f t="shared" si="7"/>
        <v/>
      </c>
      <c r="T54" s="134" t="str">
        <f t="shared" si="7"/>
        <v/>
      </c>
      <c r="U54" s="134" t="str">
        <f t="shared" si="7"/>
        <v/>
      </c>
      <c r="V54" s="134" t="str">
        <f t="shared" ca="1" si="7"/>
        <v/>
      </c>
      <c r="W54" s="134" t="str">
        <f t="shared" si="7"/>
        <v/>
      </c>
      <c r="X54" s="134" t="str">
        <f t="shared" si="7"/>
        <v/>
      </c>
      <c r="Y54" s="134" t="str">
        <f t="shared" si="7"/>
        <v/>
      </c>
      <c r="Z54" s="134" t="str">
        <f t="shared" si="7"/>
        <v/>
      </c>
      <c r="AA54" s="134" t="str">
        <f t="shared" si="7"/>
        <v/>
      </c>
      <c r="AB54" s="134" t="str">
        <f t="shared" si="7"/>
        <v/>
      </c>
      <c r="AC54" s="134" t="str">
        <f t="shared" si="7"/>
        <v/>
      </c>
    </row>
    <row r="55" spans="5:29" x14ac:dyDescent="0.3">
      <c r="E55" s="134">
        <f t="shared" ca="1" si="1"/>
        <v>0</v>
      </c>
      <c r="F55" s="134" t="s">
        <v>251</v>
      </c>
      <c r="G55" s="134" t="s">
        <v>119</v>
      </c>
      <c r="H55" s="134">
        <f t="shared" ca="1" si="2"/>
        <v>0</v>
      </c>
      <c r="I55" s="134">
        <f ca="1">IF(H55="N",COUNTIF($H$1:$H55,"N"),0)</f>
        <v>0</v>
      </c>
      <c r="J55" s="134">
        <f ca="1">IF(H55="S",COUNTIF($H$1:$H55,"S")+MAX(I$1:I$133),0)</f>
        <v>0</v>
      </c>
      <c r="K55" s="134">
        <f ca="1">IF(H55="M",COUNTIF($H$1:$H55,"M")+MAX(J$1:J$133),0)</f>
        <v>0</v>
      </c>
      <c r="L55" s="134">
        <f t="shared" ca="1" si="3"/>
        <v>0</v>
      </c>
      <c r="M55" s="134" t="str">
        <f t="shared" si="4"/>
        <v/>
      </c>
      <c r="N55" s="134" t="str">
        <f t="shared" si="7"/>
        <v/>
      </c>
      <c r="O55" s="134" t="str">
        <f t="shared" si="7"/>
        <v/>
      </c>
      <c r="P55" s="134" t="str">
        <f t="shared" si="7"/>
        <v/>
      </c>
      <c r="Q55" s="134" t="str">
        <f t="shared" si="7"/>
        <v/>
      </c>
      <c r="R55" s="134" t="str">
        <f t="shared" si="7"/>
        <v/>
      </c>
      <c r="S55" s="134" t="str">
        <f t="shared" si="7"/>
        <v/>
      </c>
      <c r="T55" s="134" t="str">
        <f t="shared" si="7"/>
        <v/>
      </c>
      <c r="U55" s="134" t="str">
        <f t="shared" si="7"/>
        <v/>
      </c>
      <c r="V55" s="134" t="str">
        <f t="shared" ca="1" si="7"/>
        <v/>
      </c>
      <c r="W55" s="134" t="str">
        <f t="shared" si="7"/>
        <v/>
      </c>
      <c r="X55" s="134" t="str">
        <f t="shared" si="7"/>
        <v/>
      </c>
      <c r="Y55" s="134" t="str">
        <f t="shared" ref="N55:AC71" si="8">IFERROR(IF(Y$5=$F55,VLOOKUP($H55,$B$2:$C$5,2,FALSE),""),"")</f>
        <v/>
      </c>
      <c r="Z55" s="134" t="str">
        <f t="shared" si="8"/>
        <v/>
      </c>
      <c r="AA55" s="134" t="str">
        <f t="shared" si="8"/>
        <v/>
      </c>
      <c r="AB55" s="134" t="str">
        <f t="shared" si="8"/>
        <v/>
      </c>
      <c r="AC55" s="134" t="str">
        <f t="shared" si="8"/>
        <v/>
      </c>
    </row>
    <row r="56" spans="5:29" x14ac:dyDescent="0.3">
      <c r="E56" s="134">
        <f t="shared" ca="1" si="1"/>
        <v>0</v>
      </c>
      <c r="F56" s="134" t="s">
        <v>251</v>
      </c>
      <c r="G56" s="134" t="s">
        <v>120</v>
      </c>
      <c r="H56" s="134">
        <f t="shared" ca="1" si="2"/>
        <v>0</v>
      </c>
      <c r="I56" s="134">
        <f ca="1">IF(H56="N",COUNTIF($H$1:$H56,"N"),0)</f>
        <v>0</v>
      </c>
      <c r="J56" s="134">
        <f ca="1">IF(H56="S",COUNTIF($H$1:$H56,"S")+MAX(I$1:I$133),0)</f>
        <v>0</v>
      </c>
      <c r="K56" s="134">
        <f ca="1">IF(H56="M",COUNTIF($H$1:$H56,"M")+MAX(J$1:J$133),0)</f>
        <v>0</v>
      </c>
      <c r="L56" s="134">
        <f t="shared" ca="1" si="3"/>
        <v>0</v>
      </c>
      <c r="M56" s="134" t="str">
        <f t="shared" si="4"/>
        <v/>
      </c>
      <c r="N56" s="134" t="str">
        <f t="shared" si="8"/>
        <v/>
      </c>
      <c r="O56" s="134" t="str">
        <f t="shared" si="8"/>
        <v/>
      </c>
      <c r="P56" s="134" t="str">
        <f t="shared" si="8"/>
        <v/>
      </c>
      <c r="Q56" s="134" t="str">
        <f t="shared" si="8"/>
        <v/>
      </c>
      <c r="R56" s="134" t="str">
        <f t="shared" si="8"/>
        <v/>
      </c>
      <c r="S56" s="134" t="str">
        <f t="shared" si="8"/>
        <v/>
      </c>
      <c r="T56" s="134" t="str">
        <f t="shared" si="8"/>
        <v/>
      </c>
      <c r="U56" s="134" t="str">
        <f t="shared" si="8"/>
        <v/>
      </c>
      <c r="V56" s="134" t="str">
        <f t="shared" ca="1" si="8"/>
        <v/>
      </c>
      <c r="W56" s="134" t="str">
        <f t="shared" si="8"/>
        <v/>
      </c>
      <c r="X56" s="134" t="str">
        <f t="shared" si="8"/>
        <v/>
      </c>
      <c r="Y56" s="134" t="str">
        <f t="shared" si="8"/>
        <v/>
      </c>
      <c r="Z56" s="134" t="str">
        <f t="shared" si="8"/>
        <v/>
      </c>
      <c r="AA56" s="134" t="str">
        <f t="shared" si="8"/>
        <v/>
      </c>
      <c r="AB56" s="134" t="str">
        <f t="shared" si="8"/>
        <v/>
      </c>
      <c r="AC56" s="134" t="str">
        <f t="shared" si="8"/>
        <v/>
      </c>
    </row>
    <row r="57" spans="5:29" x14ac:dyDescent="0.3">
      <c r="E57" s="134">
        <f t="shared" ca="1" si="1"/>
        <v>0</v>
      </c>
      <c r="F57" s="134" t="s">
        <v>251</v>
      </c>
      <c r="G57" s="134" t="s">
        <v>121</v>
      </c>
      <c r="H57" s="134">
        <f t="shared" ca="1" si="2"/>
        <v>0</v>
      </c>
      <c r="I57" s="134">
        <f ca="1">IF(H57="N",COUNTIF($H$1:$H57,"N"),0)</f>
        <v>0</v>
      </c>
      <c r="J57" s="134">
        <f ca="1">IF(H57="S",COUNTIF($H$1:$H57,"S")+MAX(I$1:I$133),0)</f>
        <v>0</v>
      </c>
      <c r="K57" s="134">
        <f ca="1">IF(H57="M",COUNTIF($H$1:$H57,"M")+MAX(J$1:J$133),0)</f>
        <v>0</v>
      </c>
      <c r="L57" s="134">
        <f t="shared" ca="1" si="3"/>
        <v>0</v>
      </c>
      <c r="M57" s="134" t="str">
        <f t="shared" si="4"/>
        <v/>
      </c>
      <c r="N57" s="134" t="str">
        <f t="shared" si="8"/>
        <v/>
      </c>
      <c r="O57" s="134" t="str">
        <f t="shared" si="8"/>
        <v/>
      </c>
      <c r="P57" s="134" t="str">
        <f t="shared" si="8"/>
        <v/>
      </c>
      <c r="Q57" s="134" t="str">
        <f t="shared" si="8"/>
        <v/>
      </c>
      <c r="R57" s="134" t="str">
        <f t="shared" si="8"/>
        <v/>
      </c>
      <c r="S57" s="134" t="str">
        <f t="shared" si="8"/>
        <v/>
      </c>
      <c r="T57" s="134" t="str">
        <f t="shared" si="8"/>
        <v/>
      </c>
      <c r="U57" s="134" t="str">
        <f t="shared" si="8"/>
        <v/>
      </c>
      <c r="V57" s="134" t="str">
        <f t="shared" ca="1" si="8"/>
        <v/>
      </c>
      <c r="W57" s="134" t="str">
        <f t="shared" si="8"/>
        <v/>
      </c>
      <c r="X57" s="134" t="str">
        <f t="shared" si="8"/>
        <v/>
      </c>
      <c r="Y57" s="134" t="str">
        <f t="shared" si="8"/>
        <v/>
      </c>
      <c r="Z57" s="134" t="str">
        <f t="shared" si="8"/>
        <v/>
      </c>
      <c r="AA57" s="134" t="str">
        <f t="shared" si="8"/>
        <v/>
      </c>
      <c r="AB57" s="134" t="str">
        <f t="shared" si="8"/>
        <v/>
      </c>
      <c r="AC57" s="134" t="str">
        <f t="shared" si="8"/>
        <v/>
      </c>
    </row>
    <row r="58" spans="5:29" x14ac:dyDescent="0.3">
      <c r="E58" s="134">
        <f t="shared" ca="1" si="1"/>
        <v>0</v>
      </c>
      <c r="F58" s="134" t="s">
        <v>251</v>
      </c>
      <c r="G58" s="134" t="s">
        <v>122</v>
      </c>
      <c r="H58" s="134">
        <f t="shared" ca="1" si="2"/>
        <v>0</v>
      </c>
      <c r="I58" s="134">
        <f ca="1">IF(H58="N",COUNTIF($H$1:$H58,"N"),0)</f>
        <v>0</v>
      </c>
      <c r="J58" s="134">
        <f ca="1">IF(H58="S",COUNTIF($H$1:$H58,"S")+MAX(I$1:I$133),0)</f>
        <v>0</v>
      </c>
      <c r="K58" s="134">
        <f ca="1">IF(H58="M",COUNTIF($H$1:$H58,"M")+MAX(J$1:J$133),0)</f>
        <v>0</v>
      </c>
      <c r="L58" s="134">
        <f t="shared" ca="1" si="3"/>
        <v>0</v>
      </c>
      <c r="M58" s="134" t="str">
        <f t="shared" si="4"/>
        <v/>
      </c>
      <c r="N58" s="134" t="str">
        <f t="shared" si="8"/>
        <v/>
      </c>
      <c r="O58" s="134" t="str">
        <f t="shared" si="8"/>
        <v/>
      </c>
      <c r="P58" s="134" t="str">
        <f t="shared" si="8"/>
        <v/>
      </c>
      <c r="Q58" s="134" t="str">
        <f t="shared" si="8"/>
        <v/>
      </c>
      <c r="R58" s="134" t="str">
        <f t="shared" si="8"/>
        <v/>
      </c>
      <c r="S58" s="134" t="str">
        <f t="shared" si="8"/>
        <v/>
      </c>
      <c r="T58" s="134" t="str">
        <f t="shared" si="8"/>
        <v/>
      </c>
      <c r="U58" s="134" t="str">
        <f t="shared" si="8"/>
        <v/>
      </c>
      <c r="V58" s="134" t="str">
        <f t="shared" ca="1" si="8"/>
        <v/>
      </c>
      <c r="W58" s="134" t="str">
        <f t="shared" si="8"/>
        <v/>
      </c>
      <c r="X58" s="134" t="str">
        <f t="shared" si="8"/>
        <v/>
      </c>
      <c r="Y58" s="134" t="str">
        <f t="shared" si="8"/>
        <v/>
      </c>
      <c r="Z58" s="134" t="str">
        <f t="shared" si="8"/>
        <v/>
      </c>
      <c r="AA58" s="134" t="str">
        <f t="shared" si="8"/>
        <v/>
      </c>
      <c r="AB58" s="134" t="str">
        <f t="shared" si="8"/>
        <v/>
      </c>
      <c r="AC58" s="134" t="str">
        <f t="shared" si="8"/>
        <v/>
      </c>
    </row>
    <row r="59" spans="5:29" x14ac:dyDescent="0.3">
      <c r="E59" s="134">
        <f t="shared" ca="1" si="1"/>
        <v>0</v>
      </c>
      <c r="F59" s="134" t="s">
        <v>17</v>
      </c>
      <c r="G59" s="134" t="s">
        <v>134</v>
      </c>
      <c r="H59" s="134">
        <f t="shared" ca="1" si="2"/>
        <v>0</v>
      </c>
      <c r="I59" s="134">
        <f ca="1">IF(H59="N",COUNTIF($H$1:$H59,"N"),0)</f>
        <v>0</v>
      </c>
      <c r="J59" s="134">
        <f ca="1">IF(H59="S",COUNTIF($H$1:$H59,"S")+MAX(I$1:I$133),0)</f>
        <v>0</v>
      </c>
      <c r="K59" s="134">
        <f ca="1">IF(H59="M",COUNTIF($H$1:$H59,"M")+MAX(J$1:J$133),0)</f>
        <v>0</v>
      </c>
      <c r="L59" s="134">
        <f t="shared" ca="1" si="3"/>
        <v>0</v>
      </c>
      <c r="M59" s="134" t="str">
        <f t="shared" si="4"/>
        <v/>
      </c>
      <c r="N59" s="134" t="str">
        <f t="shared" si="8"/>
        <v/>
      </c>
      <c r="O59" s="134" t="str">
        <f t="shared" si="8"/>
        <v/>
      </c>
      <c r="P59" s="134" t="str">
        <f t="shared" si="8"/>
        <v/>
      </c>
      <c r="Q59" s="134" t="str">
        <f t="shared" si="8"/>
        <v/>
      </c>
      <c r="R59" s="134" t="str">
        <f t="shared" si="8"/>
        <v/>
      </c>
      <c r="S59" s="134" t="str">
        <f t="shared" si="8"/>
        <v/>
      </c>
      <c r="T59" s="134" t="str">
        <f t="shared" si="8"/>
        <v/>
      </c>
      <c r="U59" s="134" t="str">
        <f t="shared" si="8"/>
        <v/>
      </c>
      <c r="V59" s="134" t="str">
        <f t="shared" si="8"/>
        <v/>
      </c>
      <c r="W59" s="134" t="str">
        <f t="shared" ca="1" si="8"/>
        <v/>
      </c>
      <c r="X59" s="134" t="str">
        <f t="shared" si="8"/>
        <v/>
      </c>
      <c r="Y59" s="134" t="str">
        <f t="shared" si="8"/>
        <v/>
      </c>
      <c r="Z59" s="134" t="str">
        <f t="shared" si="8"/>
        <v/>
      </c>
      <c r="AA59" s="134" t="str">
        <f t="shared" si="8"/>
        <v/>
      </c>
      <c r="AB59" s="134" t="str">
        <f t="shared" si="8"/>
        <v/>
      </c>
      <c r="AC59" s="134" t="str">
        <f t="shared" si="8"/>
        <v/>
      </c>
    </row>
    <row r="60" spans="5:29" x14ac:dyDescent="0.3">
      <c r="E60" s="134">
        <f t="shared" ca="1" si="1"/>
        <v>0</v>
      </c>
      <c r="F60" s="134" t="s">
        <v>17</v>
      </c>
      <c r="G60" s="134" t="s">
        <v>135</v>
      </c>
      <c r="H60" s="134">
        <f t="shared" ca="1" si="2"/>
        <v>0</v>
      </c>
      <c r="I60" s="134">
        <f ca="1">IF(H60="N",COUNTIF($H$1:$H60,"N"),0)</f>
        <v>0</v>
      </c>
      <c r="J60" s="134">
        <f ca="1">IF(H60="S",COUNTIF($H$1:$H60,"S")+MAX(I$1:I$133),0)</f>
        <v>0</v>
      </c>
      <c r="K60" s="134">
        <f ca="1">IF(H60="M",COUNTIF($H$1:$H60,"M")+MAX(J$1:J$133),0)</f>
        <v>0</v>
      </c>
      <c r="L60" s="134">
        <f t="shared" ca="1" si="3"/>
        <v>0</v>
      </c>
      <c r="M60" s="134" t="str">
        <f t="shared" si="4"/>
        <v/>
      </c>
      <c r="N60" s="134" t="str">
        <f t="shared" si="8"/>
        <v/>
      </c>
      <c r="O60" s="134" t="str">
        <f t="shared" si="8"/>
        <v/>
      </c>
      <c r="P60" s="134" t="str">
        <f t="shared" si="8"/>
        <v/>
      </c>
      <c r="Q60" s="134" t="str">
        <f t="shared" si="8"/>
        <v/>
      </c>
      <c r="R60" s="134" t="str">
        <f t="shared" si="8"/>
        <v/>
      </c>
      <c r="S60" s="134" t="str">
        <f t="shared" si="8"/>
        <v/>
      </c>
      <c r="T60" s="134" t="str">
        <f t="shared" si="8"/>
        <v/>
      </c>
      <c r="U60" s="134" t="str">
        <f t="shared" si="8"/>
        <v/>
      </c>
      <c r="V60" s="134" t="str">
        <f t="shared" si="8"/>
        <v/>
      </c>
      <c r="W60" s="134" t="str">
        <f t="shared" ca="1" si="8"/>
        <v/>
      </c>
      <c r="X60" s="134" t="str">
        <f t="shared" si="8"/>
        <v/>
      </c>
      <c r="Y60" s="134" t="str">
        <f t="shared" si="8"/>
        <v/>
      </c>
      <c r="Z60" s="134" t="str">
        <f t="shared" si="8"/>
        <v/>
      </c>
      <c r="AA60" s="134" t="str">
        <f t="shared" si="8"/>
        <v/>
      </c>
      <c r="AB60" s="134" t="str">
        <f t="shared" si="8"/>
        <v/>
      </c>
      <c r="AC60" s="134" t="str">
        <f t="shared" si="8"/>
        <v/>
      </c>
    </row>
    <row r="61" spans="5:29" x14ac:dyDescent="0.3">
      <c r="E61" s="134">
        <f t="shared" ca="1" si="1"/>
        <v>0</v>
      </c>
      <c r="F61" s="134" t="s">
        <v>17</v>
      </c>
      <c r="G61" s="134" t="s">
        <v>136</v>
      </c>
      <c r="H61" s="134">
        <f t="shared" ca="1" si="2"/>
        <v>0</v>
      </c>
      <c r="I61" s="134">
        <f ca="1">IF(H61="N",COUNTIF($H$1:$H61,"N"),0)</f>
        <v>0</v>
      </c>
      <c r="J61" s="134">
        <f ca="1">IF(H61="S",COUNTIF($H$1:$H61,"S")+MAX(I$1:I$133),0)</f>
        <v>0</v>
      </c>
      <c r="K61" s="134">
        <f ca="1">IF(H61="M",COUNTIF($H$1:$H61,"M")+MAX(J$1:J$133),0)</f>
        <v>0</v>
      </c>
      <c r="L61" s="134">
        <f t="shared" ca="1" si="3"/>
        <v>0</v>
      </c>
      <c r="M61" s="134" t="str">
        <f t="shared" si="4"/>
        <v/>
      </c>
      <c r="N61" s="134" t="str">
        <f t="shared" si="8"/>
        <v/>
      </c>
      <c r="O61" s="134" t="str">
        <f t="shared" si="8"/>
        <v/>
      </c>
      <c r="P61" s="134" t="str">
        <f t="shared" si="8"/>
        <v/>
      </c>
      <c r="Q61" s="134" t="str">
        <f t="shared" si="8"/>
        <v/>
      </c>
      <c r="R61" s="134" t="str">
        <f t="shared" si="8"/>
        <v/>
      </c>
      <c r="S61" s="134" t="str">
        <f t="shared" si="8"/>
        <v/>
      </c>
      <c r="T61" s="134" t="str">
        <f t="shared" si="8"/>
        <v/>
      </c>
      <c r="U61" s="134" t="str">
        <f t="shared" si="8"/>
        <v/>
      </c>
      <c r="V61" s="134" t="str">
        <f t="shared" si="8"/>
        <v/>
      </c>
      <c r="W61" s="134" t="str">
        <f t="shared" ca="1" si="8"/>
        <v/>
      </c>
      <c r="X61" s="134" t="str">
        <f t="shared" si="8"/>
        <v/>
      </c>
      <c r="Y61" s="134" t="str">
        <f t="shared" si="8"/>
        <v/>
      </c>
      <c r="Z61" s="134" t="str">
        <f t="shared" si="8"/>
        <v/>
      </c>
      <c r="AA61" s="134" t="str">
        <f t="shared" si="8"/>
        <v/>
      </c>
      <c r="AB61" s="134" t="str">
        <f t="shared" si="8"/>
        <v/>
      </c>
      <c r="AC61" s="134" t="str">
        <f t="shared" si="8"/>
        <v/>
      </c>
    </row>
    <row r="62" spans="5:29" x14ac:dyDescent="0.3">
      <c r="E62" s="134">
        <f t="shared" ca="1" si="1"/>
        <v>0</v>
      </c>
      <c r="F62" s="134" t="s">
        <v>252</v>
      </c>
      <c r="G62" s="134" t="s">
        <v>146</v>
      </c>
      <c r="H62" s="134">
        <f t="shared" ca="1" si="2"/>
        <v>0</v>
      </c>
      <c r="I62" s="134">
        <f ca="1">IF(H62="N",COUNTIF($H$1:$H62,"N"),0)</f>
        <v>0</v>
      </c>
      <c r="J62" s="134">
        <f ca="1">IF(H62="S",COUNTIF($H$1:$H62,"S")+MAX(I$1:I$133),0)</f>
        <v>0</v>
      </c>
      <c r="K62" s="134">
        <f ca="1">IF(H62="M",COUNTIF($H$1:$H62,"M")+MAX(J$1:J$133),0)</f>
        <v>0</v>
      </c>
      <c r="L62" s="134">
        <f t="shared" ca="1" si="3"/>
        <v>0</v>
      </c>
      <c r="M62" s="134" t="str">
        <f t="shared" si="4"/>
        <v/>
      </c>
      <c r="N62" s="134" t="str">
        <f t="shared" si="8"/>
        <v/>
      </c>
      <c r="O62" s="134" t="str">
        <f t="shared" si="8"/>
        <v/>
      </c>
      <c r="P62" s="134" t="str">
        <f t="shared" si="8"/>
        <v/>
      </c>
      <c r="Q62" s="134" t="str">
        <f t="shared" si="8"/>
        <v/>
      </c>
      <c r="R62" s="134" t="str">
        <f t="shared" si="8"/>
        <v/>
      </c>
      <c r="S62" s="134" t="str">
        <f t="shared" si="8"/>
        <v/>
      </c>
      <c r="T62" s="134" t="str">
        <f t="shared" si="8"/>
        <v/>
      </c>
      <c r="U62" s="134" t="str">
        <f t="shared" si="8"/>
        <v/>
      </c>
      <c r="V62" s="134" t="str">
        <f t="shared" si="8"/>
        <v/>
      </c>
      <c r="W62" s="134" t="str">
        <f t="shared" si="8"/>
        <v/>
      </c>
      <c r="X62" s="134" t="str">
        <f t="shared" ca="1" si="8"/>
        <v/>
      </c>
      <c r="Y62" s="134" t="str">
        <f t="shared" si="8"/>
        <v/>
      </c>
      <c r="Z62" s="134" t="str">
        <f t="shared" si="8"/>
        <v/>
      </c>
      <c r="AA62" s="134" t="str">
        <f t="shared" si="8"/>
        <v/>
      </c>
      <c r="AB62" s="134" t="str">
        <f t="shared" si="8"/>
        <v/>
      </c>
      <c r="AC62" s="134" t="str">
        <f t="shared" si="8"/>
        <v/>
      </c>
    </row>
    <row r="63" spans="5:29" x14ac:dyDescent="0.3">
      <c r="E63" s="134">
        <f t="shared" ca="1" si="1"/>
        <v>0</v>
      </c>
      <c r="F63" s="134" t="s">
        <v>252</v>
      </c>
      <c r="G63" s="134" t="s">
        <v>147</v>
      </c>
      <c r="H63" s="134">
        <f t="shared" ca="1" si="2"/>
        <v>0</v>
      </c>
      <c r="I63" s="134">
        <f ca="1">IF(H63="N",COUNTIF($H$1:$H63,"N"),0)</f>
        <v>0</v>
      </c>
      <c r="J63" s="134">
        <f ca="1">IF(H63="S",COUNTIF($H$1:$H63,"S")+MAX(I$1:I$133),0)</f>
        <v>0</v>
      </c>
      <c r="K63" s="134">
        <f ca="1">IF(H63="M",COUNTIF($H$1:$H63,"M")+MAX(J$1:J$133),0)</f>
        <v>0</v>
      </c>
      <c r="L63" s="134">
        <f t="shared" ca="1" si="3"/>
        <v>0</v>
      </c>
      <c r="M63" s="134" t="str">
        <f t="shared" si="4"/>
        <v/>
      </c>
      <c r="N63" s="134" t="str">
        <f t="shared" si="8"/>
        <v/>
      </c>
      <c r="O63" s="134" t="str">
        <f t="shared" si="8"/>
        <v/>
      </c>
      <c r="P63" s="134" t="str">
        <f t="shared" si="8"/>
        <v/>
      </c>
      <c r="Q63" s="134" t="str">
        <f t="shared" si="8"/>
        <v/>
      </c>
      <c r="R63" s="134" t="str">
        <f t="shared" si="8"/>
        <v/>
      </c>
      <c r="S63" s="134" t="str">
        <f t="shared" si="8"/>
        <v/>
      </c>
      <c r="T63" s="134" t="str">
        <f t="shared" si="8"/>
        <v/>
      </c>
      <c r="U63" s="134" t="str">
        <f t="shared" si="8"/>
        <v/>
      </c>
      <c r="V63" s="134" t="str">
        <f t="shared" si="8"/>
        <v/>
      </c>
      <c r="W63" s="134" t="str">
        <f t="shared" si="8"/>
        <v/>
      </c>
      <c r="X63" s="134" t="str">
        <f t="shared" ca="1" si="8"/>
        <v/>
      </c>
      <c r="Y63" s="134" t="str">
        <f t="shared" si="8"/>
        <v/>
      </c>
      <c r="Z63" s="134" t="str">
        <f t="shared" si="8"/>
        <v/>
      </c>
      <c r="AA63" s="134" t="str">
        <f t="shared" si="8"/>
        <v/>
      </c>
      <c r="AB63" s="134" t="str">
        <f t="shared" si="8"/>
        <v/>
      </c>
      <c r="AC63" s="134" t="str">
        <f t="shared" si="8"/>
        <v/>
      </c>
    </row>
    <row r="64" spans="5:29" x14ac:dyDescent="0.3">
      <c r="E64" s="134">
        <f t="shared" ca="1" si="1"/>
        <v>0</v>
      </c>
      <c r="F64" s="134" t="s">
        <v>252</v>
      </c>
      <c r="G64" s="134" t="s">
        <v>331</v>
      </c>
      <c r="H64" s="134">
        <f t="shared" ref="H64:H66" ca="1" si="9">VLOOKUP(G64,INDIRECT("'"&amp;F64&amp;"'!"&amp;"B:C"),2,FALSE)</f>
        <v>0</v>
      </c>
      <c r="I64" s="134">
        <f ca="1">IF(H64="N",COUNTIF($H$1:$H64,"N"),0)</f>
        <v>0</v>
      </c>
      <c r="J64" s="134">
        <f ca="1">IF(H64="S",COUNTIF($H$1:$H64,"S")+MAX(I$1:I$133),0)</f>
        <v>0</v>
      </c>
      <c r="K64" s="134">
        <f ca="1">IF(H64="M",COUNTIF($H$1:$H64,"M")+MAX(J$1:J$133),0)</f>
        <v>0</v>
      </c>
      <c r="L64" s="134">
        <f t="shared" ref="L64:L66" ca="1" si="10">MAX(I64:K64)</f>
        <v>0</v>
      </c>
      <c r="M64" s="134" t="str">
        <f t="shared" si="4"/>
        <v/>
      </c>
      <c r="N64" s="134" t="str">
        <f t="shared" si="8"/>
        <v/>
      </c>
      <c r="O64" s="134" t="str">
        <f t="shared" si="8"/>
        <v/>
      </c>
      <c r="P64" s="134" t="str">
        <f t="shared" si="8"/>
        <v/>
      </c>
      <c r="Q64" s="134" t="str">
        <f t="shared" si="8"/>
        <v/>
      </c>
      <c r="R64" s="134" t="str">
        <f t="shared" si="8"/>
        <v/>
      </c>
      <c r="S64" s="134" t="str">
        <f t="shared" si="8"/>
        <v/>
      </c>
      <c r="T64" s="134" t="str">
        <f t="shared" si="8"/>
        <v/>
      </c>
      <c r="U64" s="134" t="str">
        <f t="shared" si="8"/>
        <v/>
      </c>
      <c r="V64" s="134" t="str">
        <f t="shared" si="8"/>
        <v/>
      </c>
      <c r="W64" s="134" t="str">
        <f t="shared" si="8"/>
        <v/>
      </c>
      <c r="X64" s="134" t="str">
        <f t="shared" ca="1" si="8"/>
        <v/>
      </c>
      <c r="Y64" s="134" t="str">
        <f t="shared" si="8"/>
        <v/>
      </c>
      <c r="Z64" s="134" t="str">
        <f t="shared" si="8"/>
        <v/>
      </c>
      <c r="AA64" s="134" t="str">
        <f t="shared" si="8"/>
        <v/>
      </c>
      <c r="AB64" s="134" t="str">
        <f t="shared" si="8"/>
        <v/>
      </c>
      <c r="AC64" s="134" t="str">
        <f t="shared" si="8"/>
        <v/>
      </c>
    </row>
    <row r="65" spans="5:29" x14ac:dyDescent="0.3">
      <c r="E65" s="134">
        <f t="shared" ca="1" si="1"/>
        <v>0</v>
      </c>
      <c r="F65" s="134" t="s">
        <v>252</v>
      </c>
      <c r="G65" s="134" t="s">
        <v>318</v>
      </c>
      <c r="H65" s="134">
        <f t="shared" ca="1" si="9"/>
        <v>0</v>
      </c>
      <c r="I65" s="134">
        <f ca="1">IF(H65="N",COUNTIF($H$1:$H65,"N"),0)</f>
        <v>0</v>
      </c>
      <c r="J65" s="134">
        <f ca="1">IF(H65="S",COUNTIF($H$1:$H65,"S")+MAX(I$1:I$133),0)</f>
        <v>0</v>
      </c>
      <c r="K65" s="134">
        <f ca="1">IF(H65="M",COUNTIF($H$1:$H65,"M")+MAX(J$1:J$133),0)</f>
        <v>0</v>
      </c>
      <c r="L65" s="134">
        <f t="shared" ca="1" si="10"/>
        <v>0</v>
      </c>
      <c r="M65" s="134" t="str">
        <f t="shared" si="4"/>
        <v/>
      </c>
      <c r="N65" s="134" t="str">
        <f t="shared" si="8"/>
        <v/>
      </c>
      <c r="O65" s="134" t="str">
        <f t="shared" si="8"/>
        <v/>
      </c>
      <c r="P65" s="134" t="str">
        <f t="shared" si="8"/>
        <v/>
      </c>
      <c r="Q65" s="134" t="str">
        <f t="shared" si="8"/>
        <v/>
      </c>
      <c r="R65" s="134" t="str">
        <f t="shared" si="8"/>
        <v/>
      </c>
      <c r="S65" s="134" t="str">
        <f t="shared" si="8"/>
        <v/>
      </c>
      <c r="T65" s="134" t="str">
        <f t="shared" si="8"/>
        <v/>
      </c>
      <c r="U65" s="134" t="str">
        <f t="shared" si="8"/>
        <v/>
      </c>
      <c r="V65" s="134" t="str">
        <f t="shared" si="8"/>
        <v/>
      </c>
      <c r="W65" s="134" t="str">
        <f t="shared" si="8"/>
        <v/>
      </c>
      <c r="X65" s="134" t="str">
        <f t="shared" ca="1" si="8"/>
        <v/>
      </c>
      <c r="Y65" s="134" t="str">
        <f t="shared" si="8"/>
        <v/>
      </c>
      <c r="Z65" s="134" t="str">
        <f t="shared" si="8"/>
        <v/>
      </c>
      <c r="AA65" s="134" t="str">
        <f t="shared" si="8"/>
        <v/>
      </c>
      <c r="AB65" s="134" t="str">
        <f t="shared" si="8"/>
        <v/>
      </c>
      <c r="AC65" s="134" t="str">
        <f t="shared" si="8"/>
        <v/>
      </c>
    </row>
    <row r="66" spans="5:29" x14ac:dyDescent="0.3">
      <c r="E66" s="134">
        <f t="shared" ca="1" si="1"/>
        <v>0</v>
      </c>
      <c r="F66" s="134" t="s">
        <v>252</v>
      </c>
      <c r="G66" s="134" t="s">
        <v>319</v>
      </c>
      <c r="H66" s="134">
        <f t="shared" ca="1" si="9"/>
        <v>0</v>
      </c>
      <c r="I66" s="134">
        <f ca="1">IF(H66="N",COUNTIF($H$1:$H66,"N"),0)</f>
        <v>0</v>
      </c>
      <c r="J66" s="134">
        <f ca="1">IF(H66="S",COUNTIF($H$1:$H66,"S")+MAX(I$1:I$133),0)</f>
        <v>0</v>
      </c>
      <c r="K66" s="134">
        <f ca="1">IF(H66="M",COUNTIF($H$1:$H66,"M")+MAX(J$1:J$133),0)</f>
        <v>0</v>
      </c>
      <c r="L66" s="134">
        <f t="shared" ca="1" si="10"/>
        <v>0</v>
      </c>
      <c r="M66" s="134" t="str">
        <f t="shared" si="4"/>
        <v/>
      </c>
      <c r="N66" s="134" t="str">
        <f t="shared" si="8"/>
        <v/>
      </c>
      <c r="O66" s="134" t="str">
        <f t="shared" si="8"/>
        <v/>
      </c>
      <c r="P66" s="134" t="str">
        <f t="shared" si="8"/>
        <v/>
      </c>
      <c r="Q66" s="134" t="str">
        <f t="shared" si="8"/>
        <v/>
      </c>
      <c r="R66" s="134" t="str">
        <f t="shared" si="8"/>
        <v/>
      </c>
      <c r="S66" s="134" t="str">
        <f t="shared" si="8"/>
        <v/>
      </c>
      <c r="T66" s="134" t="str">
        <f t="shared" si="8"/>
        <v/>
      </c>
      <c r="U66" s="134" t="str">
        <f t="shared" si="8"/>
        <v/>
      </c>
      <c r="V66" s="134" t="str">
        <f t="shared" si="8"/>
        <v/>
      </c>
      <c r="W66" s="134" t="str">
        <f t="shared" si="8"/>
        <v/>
      </c>
      <c r="X66" s="134" t="str">
        <f t="shared" ca="1" si="8"/>
        <v/>
      </c>
      <c r="Y66" s="134" t="str">
        <f t="shared" si="8"/>
        <v/>
      </c>
      <c r="Z66" s="134" t="str">
        <f t="shared" si="8"/>
        <v/>
      </c>
      <c r="AA66" s="134" t="str">
        <f t="shared" si="8"/>
        <v/>
      </c>
      <c r="AB66" s="134" t="str">
        <f t="shared" si="8"/>
        <v/>
      </c>
      <c r="AC66" s="134" t="str">
        <f t="shared" si="8"/>
        <v/>
      </c>
    </row>
    <row r="67" spans="5:29" x14ac:dyDescent="0.3">
      <c r="E67" s="134">
        <f t="shared" ref="E67" ca="1" si="11">L67</f>
        <v>0</v>
      </c>
      <c r="F67" s="134" t="s">
        <v>252</v>
      </c>
      <c r="G67" s="134" t="s">
        <v>320</v>
      </c>
      <c r="H67" s="134">
        <f t="shared" ref="H67" ca="1" si="12">VLOOKUP(G67,INDIRECT("'"&amp;F67&amp;"'!"&amp;"B:C"),2,FALSE)</f>
        <v>0</v>
      </c>
      <c r="I67" s="134">
        <f ca="1">IF(H67="N",COUNTIF($H$1:$H67,"N"),0)</f>
        <v>0</v>
      </c>
      <c r="J67" s="134">
        <f ca="1">IF(H67="S",COUNTIF($H$1:$H67,"S")+MAX(I$1:I$133),0)</f>
        <v>0</v>
      </c>
      <c r="K67" s="134">
        <f ca="1">IF(H67="M",COUNTIF($H$1:$H67,"M")+MAX(J$1:J$133),0)</f>
        <v>0</v>
      </c>
      <c r="L67" s="134">
        <f t="shared" ref="L67" ca="1" si="13">MAX(I67:K67)</f>
        <v>0</v>
      </c>
      <c r="M67" s="134" t="str">
        <f t="shared" si="4"/>
        <v/>
      </c>
      <c r="N67" s="134" t="str">
        <f t="shared" si="8"/>
        <v/>
      </c>
      <c r="O67" s="134" t="str">
        <f t="shared" si="8"/>
        <v/>
      </c>
      <c r="P67" s="134" t="str">
        <f t="shared" si="8"/>
        <v/>
      </c>
      <c r="Q67" s="134" t="str">
        <f t="shared" si="8"/>
        <v/>
      </c>
      <c r="R67" s="134" t="str">
        <f t="shared" si="8"/>
        <v/>
      </c>
      <c r="S67" s="134" t="str">
        <f t="shared" si="8"/>
        <v/>
      </c>
      <c r="T67" s="134" t="str">
        <f t="shared" si="8"/>
        <v/>
      </c>
      <c r="U67" s="134" t="str">
        <f t="shared" si="8"/>
        <v/>
      </c>
      <c r="V67" s="134" t="str">
        <f t="shared" si="8"/>
        <v/>
      </c>
      <c r="W67" s="134" t="str">
        <f t="shared" si="8"/>
        <v/>
      </c>
      <c r="X67" s="134" t="str">
        <f t="shared" ca="1" si="8"/>
        <v/>
      </c>
      <c r="Y67" s="134" t="str">
        <f t="shared" si="8"/>
        <v/>
      </c>
      <c r="Z67" s="134" t="str">
        <f t="shared" si="8"/>
        <v/>
      </c>
      <c r="AA67" s="134" t="str">
        <f t="shared" si="8"/>
        <v/>
      </c>
      <c r="AB67" s="134" t="str">
        <f t="shared" si="8"/>
        <v/>
      </c>
      <c r="AC67" s="134" t="str">
        <f t="shared" si="8"/>
        <v/>
      </c>
    </row>
    <row r="68" spans="5:29" x14ac:dyDescent="0.3">
      <c r="E68" s="134">
        <f t="shared" ca="1" si="1"/>
        <v>0</v>
      </c>
      <c r="F68" s="134" t="s">
        <v>253</v>
      </c>
      <c r="G68" s="134" t="s">
        <v>154</v>
      </c>
      <c r="H68" s="134">
        <f t="shared" ca="1" si="2"/>
        <v>0</v>
      </c>
      <c r="I68" s="134">
        <f ca="1">IF(H68="N",COUNTIF($H$1:$H68,"N"),0)</f>
        <v>0</v>
      </c>
      <c r="J68" s="134">
        <f ca="1">IF(H68="S",COUNTIF($H$1:$H68,"S")+MAX(I$1:I$133),0)</f>
        <v>0</v>
      </c>
      <c r="K68" s="134">
        <f ca="1">IF(H68="M",COUNTIF($H$1:$H68,"M")+MAX(J$1:J$133),0)</f>
        <v>0</v>
      </c>
      <c r="L68" s="134">
        <f t="shared" ca="1" si="3"/>
        <v>0</v>
      </c>
      <c r="M68" s="134" t="str">
        <f t="shared" si="4"/>
        <v/>
      </c>
      <c r="N68" s="134" t="str">
        <f t="shared" si="8"/>
        <v/>
      </c>
      <c r="O68" s="134" t="str">
        <f t="shared" si="8"/>
        <v/>
      </c>
      <c r="P68" s="134" t="str">
        <f t="shared" si="8"/>
        <v/>
      </c>
      <c r="Q68" s="134" t="str">
        <f t="shared" si="8"/>
        <v/>
      </c>
      <c r="R68" s="134" t="str">
        <f t="shared" si="8"/>
        <v/>
      </c>
      <c r="S68" s="134" t="str">
        <f t="shared" si="8"/>
        <v/>
      </c>
      <c r="T68" s="134" t="str">
        <f t="shared" si="8"/>
        <v/>
      </c>
      <c r="U68" s="134" t="str">
        <f t="shared" si="8"/>
        <v/>
      </c>
      <c r="V68" s="134" t="str">
        <f t="shared" si="8"/>
        <v/>
      </c>
      <c r="W68" s="134" t="str">
        <f t="shared" si="8"/>
        <v/>
      </c>
      <c r="X68" s="134" t="str">
        <f t="shared" si="8"/>
        <v/>
      </c>
      <c r="Y68" s="134" t="str">
        <f t="shared" ca="1" si="8"/>
        <v/>
      </c>
      <c r="Z68" s="134" t="str">
        <f t="shared" si="8"/>
        <v/>
      </c>
      <c r="AA68" s="134" t="str">
        <f t="shared" si="8"/>
        <v/>
      </c>
      <c r="AB68" s="134" t="str">
        <f t="shared" si="8"/>
        <v/>
      </c>
      <c r="AC68" s="134" t="str">
        <f t="shared" si="8"/>
        <v/>
      </c>
    </row>
    <row r="69" spans="5:29" x14ac:dyDescent="0.3">
      <c r="E69" s="134">
        <f t="shared" ca="1" si="1"/>
        <v>0</v>
      </c>
      <c r="F69" s="134" t="s">
        <v>253</v>
      </c>
      <c r="G69" s="134" t="s">
        <v>155</v>
      </c>
      <c r="H69" s="134">
        <f t="shared" ca="1" si="2"/>
        <v>0</v>
      </c>
      <c r="I69" s="134">
        <f ca="1">IF(H69="N",COUNTIF($H$1:$H69,"N"),0)</f>
        <v>0</v>
      </c>
      <c r="J69" s="134">
        <f ca="1">IF(H69="S",COUNTIF($H$1:$H69,"S")+MAX(I$1:I$133),0)</f>
        <v>0</v>
      </c>
      <c r="K69" s="134">
        <f ca="1">IF(H69="M",COUNTIF($H$1:$H69,"M")+MAX(J$1:J$133),0)</f>
        <v>0</v>
      </c>
      <c r="L69" s="134">
        <f t="shared" ca="1" si="3"/>
        <v>0</v>
      </c>
      <c r="M69" s="134" t="str">
        <f t="shared" si="4"/>
        <v/>
      </c>
      <c r="N69" s="134" t="str">
        <f t="shared" si="8"/>
        <v/>
      </c>
      <c r="O69" s="134" t="str">
        <f t="shared" si="8"/>
        <v/>
      </c>
      <c r="P69" s="134" t="str">
        <f t="shared" si="8"/>
        <v/>
      </c>
      <c r="Q69" s="134" t="str">
        <f t="shared" si="8"/>
        <v/>
      </c>
      <c r="R69" s="134" t="str">
        <f t="shared" si="8"/>
        <v/>
      </c>
      <c r="S69" s="134" t="str">
        <f t="shared" si="8"/>
        <v/>
      </c>
      <c r="T69" s="134" t="str">
        <f t="shared" si="8"/>
        <v/>
      </c>
      <c r="U69" s="134" t="str">
        <f t="shared" si="8"/>
        <v/>
      </c>
      <c r="V69" s="134" t="str">
        <f t="shared" si="8"/>
        <v/>
      </c>
      <c r="W69" s="134" t="str">
        <f t="shared" si="8"/>
        <v/>
      </c>
      <c r="X69" s="134" t="str">
        <f t="shared" si="8"/>
        <v/>
      </c>
      <c r="Y69" s="134" t="str">
        <f t="shared" ca="1" si="8"/>
        <v/>
      </c>
      <c r="Z69" s="134" t="str">
        <f t="shared" si="8"/>
        <v/>
      </c>
      <c r="AA69" s="134" t="str">
        <f t="shared" si="8"/>
        <v/>
      </c>
      <c r="AB69" s="134" t="str">
        <f t="shared" si="8"/>
        <v/>
      </c>
      <c r="AC69" s="134" t="str">
        <f t="shared" si="8"/>
        <v/>
      </c>
    </row>
    <row r="70" spans="5:29" x14ac:dyDescent="0.3">
      <c r="E70" s="134">
        <f t="shared" ca="1" si="1"/>
        <v>0</v>
      </c>
      <c r="F70" s="134" t="s">
        <v>253</v>
      </c>
      <c r="G70" s="134" t="s">
        <v>156</v>
      </c>
      <c r="H70" s="134">
        <f t="shared" ca="1" si="2"/>
        <v>0</v>
      </c>
      <c r="I70" s="134">
        <f ca="1">IF(H70="N",COUNTIF($H$1:$H70,"N"),0)</f>
        <v>0</v>
      </c>
      <c r="J70" s="134">
        <f ca="1">IF(H70="S",COUNTIF($H$1:$H70,"S")+MAX(I$1:I$133),0)</f>
        <v>0</v>
      </c>
      <c r="K70" s="134">
        <f ca="1">IF(H70="M",COUNTIF($H$1:$H70,"M")+MAX(J$1:J$133),0)</f>
        <v>0</v>
      </c>
      <c r="L70" s="134">
        <f t="shared" ca="1" si="3"/>
        <v>0</v>
      </c>
      <c r="M70" s="134" t="str">
        <f t="shared" si="4"/>
        <v/>
      </c>
      <c r="N70" s="134" t="str">
        <f t="shared" si="8"/>
        <v/>
      </c>
      <c r="O70" s="134" t="str">
        <f t="shared" si="8"/>
        <v/>
      </c>
      <c r="P70" s="134" t="str">
        <f t="shared" si="8"/>
        <v/>
      </c>
      <c r="Q70" s="134" t="str">
        <f t="shared" si="8"/>
        <v/>
      </c>
      <c r="R70" s="134" t="str">
        <f t="shared" si="8"/>
        <v/>
      </c>
      <c r="S70" s="134" t="str">
        <f t="shared" si="8"/>
        <v/>
      </c>
      <c r="T70" s="134" t="str">
        <f t="shared" si="8"/>
        <v/>
      </c>
      <c r="U70" s="134" t="str">
        <f t="shared" si="8"/>
        <v/>
      </c>
      <c r="V70" s="134" t="str">
        <f t="shared" si="8"/>
        <v/>
      </c>
      <c r="W70" s="134" t="str">
        <f t="shared" si="8"/>
        <v/>
      </c>
      <c r="X70" s="134" t="str">
        <f t="shared" si="8"/>
        <v/>
      </c>
      <c r="Y70" s="134" t="str">
        <f t="shared" ca="1" si="8"/>
        <v/>
      </c>
      <c r="Z70" s="134" t="str">
        <f t="shared" si="8"/>
        <v/>
      </c>
      <c r="AA70" s="134" t="str">
        <f t="shared" si="8"/>
        <v/>
      </c>
      <c r="AB70" s="134" t="str">
        <f t="shared" si="8"/>
        <v/>
      </c>
      <c r="AC70" s="134" t="str">
        <f t="shared" si="8"/>
        <v/>
      </c>
    </row>
    <row r="71" spans="5:29" x14ac:dyDescent="0.3">
      <c r="E71" s="134">
        <f t="shared" ca="1" si="1"/>
        <v>0</v>
      </c>
      <c r="F71" s="134" t="s">
        <v>253</v>
      </c>
      <c r="G71" s="134" t="s">
        <v>157</v>
      </c>
      <c r="H71" s="134">
        <f t="shared" ca="1" si="2"/>
        <v>0</v>
      </c>
      <c r="I71" s="134">
        <f ca="1">IF(H71="N",COUNTIF($H$1:$H71,"N"),0)</f>
        <v>0</v>
      </c>
      <c r="J71" s="134">
        <f ca="1">IF(H71="S",COUNTIF($H$1:$H71,"S")+MAX(I$1:I$133),0)</f>
        <v>0</v>
      </c>
      <c r="K71" s="134">
        <f ca="1">IF(H71="M",COUNTIF($H$1:$H71,"M")+MAX(J$1:J$133),0)</f>
        <v>0</v>
      </c>
      <c r="L71" s="134">
        <f t="shared" ca="1" si="3"/>
        <v>0</v>
      </c>
      <c r="M71" s="134" t="str">
        <f t="shared" ref="M71:AB90" si="14">IFERROR(IF(M$5=$F71,VLOOKUP($H71,$B$2:$C$5,2,FALSE),""),"")</f>
        <v/>
      </c>
      <c r="N71" s="134" t="str">
        <f t="shared" si="8"/>
        <v/>
      </c>
      <c r="O71" s="134" t="str">
        <f t="shared" si="8"/>
        <v/>
      </c>
      <c r="P71" s="134" t="str">
        <f t="shared" si="8"/>
        <v/>
      </c>
      <c r="Q71" s="134" t="str">
        <f t="shared" si="8"/>
        <v/>
      </c>
      <c r="R71" s="134" t="str">
        <f t="shared" si="8"/>
        <v/>
      </c>
      <c r="S71" s="134" t="str">
        <f t="shared" si="8"/>
        <v/>
      </c>
      <c r="T71" s="134" t="str">
        <f t="shared" si="8"/>
        <v/>
      </c>
      <c r="U71" s="134" t="str">
        <f t="shared" si="8"/>
        <v/>
      </c>
      <c r="V71" s="134" t="str">
        <f t="shared" si="8"/>
        <v/>
      </c>
      <c r="W71" s="134" t="str">
        <f t="shared" si="8"/>
        <v/>
      </c>
      <c r="X71" s="134" t="str">
        <f t="shared" ref="N71:AC88" si="15">IFERROR(IF(X$5=$F71,VLOOKUP($H71,$B$2:$C$5,2,FALSE),""),"")</f>
        <v/>
      </c>
      <c r="Y71" s="134" t="str">
        <f t="shared" ca="1" si="15"/>
        <v/>
      </c>
      <c r="Z71" s="134" t="str">
        <f t="shared" si="15"/>
        <v/>
      </c>
      <c r="AA71" s="134" t="str">
        <f t="shared" si="15"/>
        <v/>
      </c>
      <c r="AB71" s="134" t="str">
        <f t="shared" si="15"/>
        <v/>
      </c>
      <c r="AC71" s="134" t="str">
        <f t="shared" si="15"/>
        <v/>
      </c>
    </row>
    <row r="72" spans="5:29" x14ac:dyDescent="0.3">
      <c r="E72" s="134">
        <f t="shared" ca="1" si="1"/>
        <v>0</v>
      </c>
      <c r="F72" s="134" t="s">
        <v>18</v>
      </c>
      <c r="G72" s="134" t="s">
        <v>165</v>
      </c>
      <c r="H72" s="134">
        <f t="shared" ca="1" si="2"/>
        <v>0</v>
      </c>
      <c r="I72" s="134">
        <f ca="1">IF(H72="N",COUNTIF($H$1:$H72,"N"),0)</f>
        <v>0</v>
      </c>
      <c r="J72" s="134">
        <f ca="1">IF(H72="S",COUNTIF($H$1:$H72,"S")+MAX(I$1:I$133),0)</f>
        <v>0</v>
      </c>
      <c r="K72" s="134">
        <f ca="1">IF(H72="M",COUNTIF($H$1:$H72,"M")+MAX(J$1:J$133),0)</f>
        <v>0</v>
      </c>
      <c r="L72" s="134">
        <f t="shared" ca="1" si="3"/>
        <v>0</v>
      </c>
      <c r="M72" s="134" t="str">
        <f t="shared" si="14"/>
        <v/>
      </c>
      <c r="N72" s="134" t="str">
        <f t="shared" si="15"/>
        <v/>
      </c>
      <c r="O72" s="134" t="str">
        <f t="shared" si="15"/>
        <v/>
      </c>
      <c r="P72" s="134" t="str">
        <f t="shared" si="15"/>
        <v/>
      </c>
      <c r="Q72" s="134" t="str">
        <f t="shared" si="15"/>
        <v/>
      </c>
      <c r="R72" s="134" t="str">
        <f t="shared" si="15"/>
        <v/>
      </c>
      <c r="S72" s="134" t="str">
        <f t="shared" si="15"/>
        <v/>
      </c>
      <c r="T72" s="134" t="str">
        <f t="shared" si="15"/>
        <v/>
      </c>
      <c r="U72" s="134" t="str">
        <f t="shared" si="15"/>
        <v/>
      </c>
      <c r="V72" s="134" t="str">
        <f t="shared" si="15"/>
        <v/>
      </c>
      <c r="W72" s="134" t="str">
        <f t="shared" si="15"/>
        <v/>
      </c>
      <c r="X72" s="134" t="str">
        <f t="shared" si="15"/>
        <v/>
      </c>
      <c r="Y72" s="134" t="str">
        <f t="shared" si="15"/>
        <v/>
      </c>
      <c r="Z72" s="134" t="str">
        <f t="shared" ca="1" si="15"/>
        <v/>
      </c>
      <c r="AA72" s="134" t="str">
        <f t="shared" si="15"/>
        <v/>
      </c>
      <c r="AB72" s="134" t="str">
        <f t="shared" si="15"/>
        <v/>
      </c>
      <c r="AC72" s="134" t="str">
        <f t="shared" si="15"/>
        <v/>
      </c>
    </row>
    <row r="73" spans="5:29" x14ac:dyDescent="0.3">
      <c r="E73" s="134">
        <f t="shared" ca="1" si="1"/>
        <v>0</v>
      </c>
      <c r="F73" s="134" t="s">
        <v>18</v>
      </c>
      <c r="G73" s="134" t="s">
        <v>166</v>
      </c>
      <c r="H73" s="134">
        <f t="shared" ca="1" si="2"/>
        <v>0</v>
      </c>
      <c r="I73" s="134">
        <f ca="1">IF(H73="N",COUNTIF($H$1:$H73,"N"),0)</f>
        <v>0</v>
      </c>
      <c r="J73" s="134">
        <f ca="1">IF(H73="S",COUNTIF($H$1:$H73,"S")+MAX(I$1:I$133),0)</f>
        <v>0</v>
      </c>
      <c r="K73" s="134">
        <f ca="1">IF(H73="M",COUNTIF($H$1:$H73,"M")+MAX(J$1:J$133),0)</f>
        <v>0</v>
      </c>
      <c r="L73" s="134">
        <f t="shared" ca="1" si="3"/>
        <v>0</v>
      </c>
      <c r="M73" s="134" t="str">
        <f t="shared" si="14"/>
        <v/>
      </c>
      <c r="N73" s="134" t="str">
        <f t="shared" si="15"/>
        <v/>
      </c>
      <c r="O73" s="134" t="str">
        <f t="shared" si="15"/>
        <v/>
      </c>
      <c r="P73" s="134" t="str">
        <f t="shared" si="15"/>
        <v/>
      </c>
      <c r="Q73" s="134" t="str">
        <f t="shared" si="15"/>
        <v/>
      </c>
      <c r="R73" s="134" t="str">
        <f t="shared" si="15"/>
        <v/>
      </c>
      <c r="S73" s="134" t="str">
        <f t="shared" si="15"/>
        <v/>
      </c>
      <c r="T73" s="134" t="str">
        <f t="shared" si="15"/>
        <v/>
      </c>
      <c r="U73" s="134" t="str">
        <f t="shared" si="15"/>
        <v/>
      </c>
      <c r="V73" s="134" t="str">
        <f t="shared" si="15"/>
        <v/>
      </c>
      <c r="W73" s="134" t="str">
        <f t="shared" si="15"/>
        <v/>
      </c>
      <c r="X73" s="134" t="str">
        <f t="shared" si="15"/>
        <v/>
      </c>
      <c r="Y73" s="134" t="str">
        <f t="shared" si="15"/>
        <v/>
      </c>
      <c r="Z73" s="134" t="str">
        <f t="shared" ca="1" si="15"/>
        <v/>
      </c>
      <c r="AA73" s="134" t="str">
        <f t="shared" si="15"/>
        <v/>
      </c>
      <c r="AB73" s="134" t="str">
        <f t="shared" si="15"/>
        <v/>
      </c>
      <c r="AC73" s="134" t="str">
        <f t="shared" si="15"/>
        <v/>
      </c>
    </row>
    <row r="74" spans="5:29" x14ac:dyDescent="0.3">
      <c r="E74" s="134">
        <f t="shared" ca="1" si="1"/>
        <v>0</v>
      </c>
      <c r="F74" s="134" t="s">
        <v>18</v>
      </c>
      <c r="G74" s="134" t="s">
        <v>167</v>
      </c>
      <c r="H74" s="134">
        <f t="shared" ca="1" si="2"/>
        <v>0</v>
      </c>
      <c r="I74" s="134">
        <f ca="1">IF(H74="N",COUNTIF($H$1:$H74,"N"),0)</f>
        <v>0</v>
      </c>
      <c r="J74" s="134">
        <f ca="1">IF(H74="S",COUNTIF($H$1:$H74,"S")+MAX(I$1:I$133),0)</f>
        <v>0</v>
      </c>
      <c r="K74" s="134">
        <f ca="1">IF(H74="M",COUNTIF($H$1:$H74,"M")+MAX(J$1:J$133),0)</f>
        <v>0</v>
      </c>
      <c r="L74" s="134">
        <f t="shared" ca="1" si="3"/>
        <v>0</v>
      </c>
      <c r="M74" s="134" t="str">
        <f t="shared" si="14"/>
        <v/>
      </c>
      <c r="N74" s="134" t="str">
        <f t="shared" si="15"/>
        <v/>
      </c>
      <c r="O74" s="134" t="str">
        <f t="shared" si="15"/>
        <v/>
      </c>
      <c r="P74" s="134" t="str">
        <f t="shared" si="15"/>
        <v/>
      </c>
      <c r="Q74" s="134" t="str">
        <f t="shared" si="15"/>
        <v/>
      </c>
      <c r="R74" s="134" t="str">
        <f t="shared" si="15"/>
        <v/>
      </c>
      <c r="S74" s="134" t="str">
        <f t="shared" si="15"/>
        <v/>
      </c>
      <c r="T74" s="134" t="str">
        <f t="shared" si="15"/>
        <v/>
      </c>
      <c r="U74" s="134" t="str">
        <f t="shared" si="15"/>
        <v/>
      </c>
      <c r="V74" s="134" t="str">
        <f t="shared" si="15"/>
        <v/>
      </c>
      <c r="W74" s="134" t="str">
        <f t="shared" si="15"/>
        <v/>
      </c>
      <c r="X74" s="134" t="str">
        <f t="shared" si="15"/>
        <v/>
      </c>
      <c r="Y74" s="134" t="str">
        <f t="shared" si="15"/>
        <v/>
      </c>
      <c r="Z74" s="134" t="str">
        <f t="shared" ca="1" si="15"/>
        <v/>
      </c>
      <c r="AA74" s="134" t="str">
        <f t="shared" si="15"/>
        <v/>
      </c>
      <c r="AB74" s="134" t="str">
        <f t="shared" si="15"/>
        <v/>
      </c>
      <c r="AC74" s="134" t="str">
        <f t="shared" si="15"/>
        <v/>
      </c>
    </row>
    <row r="75" spans="5:29" x14ac:dyDescent="0.3">
      <c r="E75" s="134">
        <f t="shared" ref="E75:E90" ca="1" si="16">L75</f>
        <v>0</v>
      </c>
      <c r="F75" s="134" t="s">
        <v>18</v>
      </c>
      <c r="G75" s="134" t="s">
        <v>168</v>
      </c>
      <c r="H75" s="134">
        <f t="shared" ref="H75:H90" ca="1" si="17">VLOOKUP(G75,INDIRECT("'"&amp;F75&amp;"'!"&amp;"B:C"),2,FALSE)</f>
        <v>0</v>
      </c>
      <c r="I75" s="134">
        <f ca="1">IF(H75="N",COUNTIF($H$1:$H75,"N"),0)</f>
        <v>0</v>
      </c>
      <c r="J75" s="134">
        <f ca="1">IF(H75="S",COUNTIF($H$1:$H75,"S")+MAX(I$1:I$133),0)</f>
        <v>0</v>
      </c>
      <c r="K75" s="134">
        <f ca="1">IF(H75="M",COUNTIF($H$1:$H75,"M")+MAX(J$1:J$133),0)</f>
        <v>0</v>
      </c>
      <c r="L75" s="134">
        <f t="shared" ca="1" si="3"/>
        <v>0</v>
      </c>
      <c r="M75" s="134" t="str">
        <f t="shared" si="14"/>
        <v/>
      </c>
      <c r="N75" s="134" t="str">
        <f t="shared" si="15"/>
        <v/>
      </c>
      <c r="O75" s="134" t="str">
        <f t="shared" si="15"/>
        <v/>
      </c>
      <c r="P75" s="134" t="str">
        <f t="shared" si="15"/>
        <v/>
      </c>
      <c r="Q75" s="134" t="str">
        <f t="shared" si="15"/>
        <v/>
      </c>
      <c r="R75" s="134" t="str">
        <f t="shared" si="15"/>
        <v/>
      </c>
      <c r="S75" s="134" t="str">
        <f t="shared" si="15"/>
        <v/>
      </c>
      <c r="T75" s="134" t="str">
        <f t="shared" si="15"/>
        <v/>
      </c>
      <c r="U75" s="134" t="str">
        <f t="shared" si="15"/>
        <v/>
      </c>
      <c r="V75" s="134" t="str">
        <f t="shared" si="15"/>
        <v/>
      </c>
      <c r="W75" s="134" t="str">
        <f t="shared" si="15"/>
        <v/>
      </c>
      <c r="X75" s="134" t="str">
        <f t="shared" si="15"/>
        <v/>
      </c>
      <c r="Y75" s="134" t="str">
        <f t="shared" si="15"/>
        <v/>
      </c>
      <c r="Z75" s="134" t="str">
        <f t="shared" ca="1" si="15"/>
        <v/>
      </c>
      <c r="AA75" s="134" t="str">
        <f t="shared" si="15"/>
        <v/>
      </c>
      <c r="AB75" s="134" t="str">
        <f t="shared" si="15"/>
        <v/>
      </c>
      <c r="AC75" s="134" t="str">
        <f t="shared" si="15"/>
        <v/>
      </c>
    </row>
    <row r="76" spans="5:29" x14ac:dyDescent="0.3">
      <c r="E76" s="134">
        <f t="shared" ca="1" si="16"/>
        <v>0</v>
      </c>
      <c r="F76" s="134" t="s">
        <v>18</v>
      </c>
      <c r="G76" s="134" t="s">
        <v>169</v>
      </c>
      <c r="H76" s="134">
        <f t="shared" ca="1" si="17"/>
        <v>0</v>
      </c>
      <c r="I76" s="134">
        <f ca="1">IF(H76="N",COUNTIF($H$1:$H76,"N"),0)</f>
        <v>0</v>
      </c>
      <c r="J76" s="134">
        <f ca="1">IF(H76="S",COUNTIF($H$1:$H76,"S")+MAX(I$1:I$133),0)</f>
        <v>0</v>
      </c>
      <c r="K76" s="134">
        <f ca="1">IF(H76="M",COUNTIF($H$1:$H76,"M")+MAX(J$1:J$133),0)</f>
        <v>0</v>
      </c>
      <c r="L76" s="134">
        <f t="shared" ca="1" si="3"/>
        <v>0</v>
      </c>
      <c r="M76" s="134" t="str">
        <f t="shared" si="14"/>
        <v/>
      </c>
      <c r="N76" s="134" t="str">
        <f t="shared" si="15"/>
        <v/>
      </c>
      <c r="O76" s="134" t="str">
        <f t="shared" si="15"/>
        <v/>
      </c>
      <c r="P76" s="134" t="str">
        <f t="shared" si="15"/>
        <v/>
      </c>
      <c r="Q76" s="134" t="str">
        <f t="shared" si="15"/>
        <v/>
      </c>
      <c r="R76" s="134" t="str">
        <f t="shared" si="15"/>
        <v/>
      </c>
      <c r="S76" s="134" t="str">
        <f t="shared" si="15"/>
        <v/>
      </c>
      <c r="T76" s="134" t="str">
        <f t="shared" si="15"/>
        <v/>
      </c>
      <c r="U76" s="134" t="str">
        <f t="shared" si="15"/>
        <v/>
      </c>
      <c r="V76" s="134" t="str">
        <f t="shared" si="15"/>
        <v/>
      </c>
      <c r="W76" s="134" t="str">
        <f t="shared" si="15"/>
        <v/>
      </c>
      <c r="X76" s="134" t="str">
        <f t="shared" si="15"/>
        <v/>
      </c>
      <c r="Y76" s="134" t="str">
        <f t="shared" si="15"/>
        <v/>
      </c>
      <c r="Z76" s="134" t="str">
        <f t="shared" ca="1" si="15"/>
        <v/>
      </c>
      <c r="AA76" s="134" t="str">
        <f t="shared" si="15"/>
        <v/>
      </c>
      <c r="AB76" s="134" t="str">
        <f t="shared" si="15"/>
        <v/>
      </c>
      <c r="AC76" s="134" t="str">
        <f t="shared" si="15"/>
        <v/>
      </c>
    </row>
    <row r="77" spans="5:29" x14ac:dyDescent="0.3">
      <c r="E77" s="134">
        <f t="shared" ref="E77:E80" ca="1" si="18">L77</f>
        <v>0</v>
      </c>
      <c r="F77" s="134" t="s">
        <v>332</v>
      </c>
      <c r="G77" s="134" t="s">
        <v>336</v>
      </c>
      <c r="H77" s="134">
        <f t="shared" ref="H77:H80" ca="1" si="19">VLOOKUP(G77,INDIRECT("'"&amp;F77&amp;"'!"&amp;"B:C"),2,FALSE)</f>
        <v>0</v>
      </c>
      <c r="I77" s="134">
        <f ca="1">IF(H77="N",COUNTIF($H$1:$H77,"N"),0)</f>
        <v>0</v>
      </c>
      <c r="J77" s="134">
        <f ca="1">IF(H77="S",COUNTIF($H$1:$H77,"S")+MAX(I$1:I$133),0)</f>
        <v>0</v>
      </c>
      <c r="K77" s="134">
        <f ca="1">IF(H77="M",COUNTIF($H$1:$H77,"M")+MAX(J$1:J$133),0)</f>
        <v>0</v>
      </c>
      <c r="L77" s="134">
        <f t="shared" ref="L77:L80" ca="1" si="20">MAX(I77:K77)</f>
        <v>0</v>
      </c>
      <c r="M77" s="134" t="str">
        <f t="shared" si="14"/>
        <v/>
      </c>
      <c r="N77" s="134" t="str">
        <f t="shared" si="15"/>
        <v/>
      </c>
      <c r="O77" s="134" t="str">
        <f t="shared" si="15"/>
        <v/>
      </c>
      <c r="P77" s="134" t="str">
        <f t="shared" si="15"/>
        <v/>
      </c>
      <c r="Q77" s="134" t="str">
        <f t="shared" si="15"/>
        <v/>
      </c>
      <c r="R77" s="134" t="str">
        <f t="shared" si="15"/>
        <v/>
      </c>
      <c r="S77" s="134" t="str">
        <f t="shared" si="15"/>
        <v/>
      </c>
      <c r="T77" s="134" t="str">
        <f t="shared" si="15"/>
        <v/>
      </c>
      <c r="U77" s="134" t="str">
        <f t="shared" si="15"/>
        <v/>
      </c>
      <c r="V77" s="134" t="str">
        <f t="shared" si="15"/>
        <v/>
      </c>
      <c r="W77" s="134" t="str">
        <f t="shared" si="15"/>
        <v/>
      </c>
      <c r="X77" s="134" t="str">
        <f t="shared" si="15"/>
        <v/>
      </c>
      <c r="Y77" s="134" t="str">
        <f t="shared" si="15"/>
        <v/>
      </c>
      <c r="Z77" s="134" t="str">
        <f t="shared" si="15"/>
        <v/>
      </c>
      <c r="AA77" s="134" t="str">
        <f t="shared" ca="1" si="15"/>
        <v/>
      </c>
      <c r="AB77" s="134" t="str">
        <f t="shared" si="15"/>
        <v/>
      </c>
      <c r="AC77" s="134" t="str">
        <f t="shared" si="15"/>
        <v/>
      </c>
    </row>
    <row r="78" spans="5:29" x14ac:dyDescent="0.3">
      <c r="E78" s="134">
        <f t="shared" ref="E78" ca="1" si="21">L78</f>
        <v>0</v>
      </c>
      <c r="F78" s="134" t="s">
        <v>332</v>
      </c>
      <c r="G78" s="134" t="s">
        <v>338</v>
      </c>
      <c r="H78" s="134">
        <f t="shared" ref="H78" ca="1" si="22">VLOOKUP(G78,INDIRECT("'"&amp;F78&amp;"'!"&amp;"B:C"),2,FALSE)</f>
        <v>0</v>
      </c>
      <c r="I78" s="134">
        <f ca="1">IF(H78="N",COUNTIF($H$1:$H78,"N"),0)</f>
        <v>0</v>
      </c>
      <c r="J78" s="134">
        <f ca="1">IF(H78="S",COUNTIF($H$1:$H78,"S")+MAX(I$1:I$133),0)</f>
        <v>0</v>
      </c>
      <c r="K78" s="134">
        <f ca="1">IF(H78="M",COUNTIF($H$1:$H78,"M")+MAX(J$1:J$133),0)</f>
        <v>0</v>
      </c>
      <c r="L78" s="134">
        <f t="shared" ref="L78" ca="1" si="23">MAX(I78:K78)</f>
        <v>0</v>
      </c>
      <c r="M78" s="134" t="str">
        <f t="shared" si="14"/>
        <v/>
      </c>
      <c r="N78" s="134" t="str">
        <f t="shared" si="14"/>
        <v/>
      </c>
      <c r="O78" s="134" t="str">
        <f t="shared" si="14"/>
        <v/>
      </c>
      <c r="P78" s="134" t="str">
        <f t="shared" si="14"/>
        <v/>
      </c>
      <c r="Q78" s="134" t="str">
        <f t="shared" si="14"/>
        <v/>
      </c>
      <c r="R78" s="134" t="str">
        <f t="shared" si="14"/>
        <v/>
      </c>
      <c r="S78" s="134" t="str">
        <f t="shared" si="14"/>
        <v/>
      </c>
      <c r="T78" s="134" t="str">
        <f t="shared" si="14"/>
        <v/>
      </c>
      <c r="U78" s="134" t="str">
        <f t="shared" si="14"/>
        <v/>
      </c>
      <c r="V78" s="134" t="str">
        <f t="shared" si="14"/>
        <v/>
      </c>
      <c r="W78" s="134" t="str">
        <f t="shared" si="14"/>
        <v/>
      </c>
      <c r="X78" s="134" t="str">
        <f t="shared" si="14"/>
        <v/>
      </c>
      <c r="Y78" s="134" t="str">
        <f t="shared" si="14"/>
        <v/>
      </c>
      <c r="Z78" s="134" t="str">
        <f t="shared" si="14"/>
        <v/>
      </c>
      <c r="AA78" s="134" t="str">
        <f t="shared" ca="1" si="14"/>
        <v/>
      </c>
      <c r="AB78" s="134" t="str">
        <f t="shared" si="14"/>
        <v/>
      </c>
      <c r="AC78" s="134" t="str">
        <f t="shared" ref="AC78" si="24">IFERROR(IF(AC$5=$F78,VLOOKUP($H78,$B$2:$C$5,2,FALSE),""),"")</f>
        <v/>
      </c>
    </row>
    <row r="79" spans="5:29" x14ac:dyDescent="0.3">
      <c r="E79" s="134">
        <f t="shared" ca="1" si="18"/>
        <v>0</v>
      </c>
      <c r="F79" s="134" t="s">
        <v>332</v>
      </c>
      <c r="G79" s="134" t="s">
        <v>337</v>
      </c>
      <c r="H79" s="134">
        <f t="shared" ca="1" si="19"/>
        <v>0</v>
      </c>
      <c r="I79" s="134">
        <f ca="1">IF(H79="N",COUNTIF($H$1:$H79,"N"),0)</f>
        <v>0</v>
      </c>
      <c r="J79" s="134">
        <f ca="1">IF(H79="S",COUNTIF($H$1:$H79,"S")+MAX(I$1:I$133),0)</f>
        <v>0</v>
      </c>
      <c r="K79" s="134">
        <f ca="1">IF(H79="M",COUNTIF($H$1:$H79,"M")+MAX(J$1:J$133),0)</f>
        <v>0</v>
      </c>
      <c r="L79" s="134">
        <f t="shared" ca="1" si="20"/>
        <v>0</v>
      </c>
      <c r="M79" s="134" t="str">
        <f t="shared" si="14"/>
        <v/>
      </c>
      <c r="N79" s="134" t="str">
        <f t="shared" si="15"/>
        <v/>
      </c>
      <c r="O79" s="134" t="str">
        <f t="shared" si="15"/>
        <v/>
      </c>
      <c r="P79" s="134" t="str">
        <f t="shared" si="15"/>
        <v/>
      </c>
      <c r="Q79" s="134" t="str">
        <f t="shared" si="15"/>
        <v/>
      </c>
      <c r="R79" s="134" t="str">
        <f t="shared" si="15"/>
        <v/>
      </c>
      <c r="S79" s="134" t="str">
        <f t="shared" si="15"/>
        <v/>
      </c>
      <c r="T79" s="134" t="str">
        <f t="shared" si="15"/>
        <v/>
      </c>
      <c r="U79" s="134" t="str">
        <f t="shared" si="15"/>
        <v/>
      </c>
      <c r="V79" s="134" t="str">
        <f t="shared" si="15"/>
        <v/>
      </c>
      <c r="W79" s="134" t="str">
        <f t="shared" si="15"/>
        <v/>
      </c>
      <c r="X79" s="134" t="str">
        <f t="shared" si="15"/>
        <v/>
      </c>
      <c r="Y79" s="134" t="str">
        <f t="shared" si="15"/>
        <v/>
      </c>
      <c r="Z79" s="134" t="str">
        <f t="shared" si="15"/>
        <v/>
      </c>
      <c r="AA79" s="134" t="str">
        <f t="shared" ca="1" si="15"/>
        <v/>
      </c>
      <c r="AB79" s="134" t="str">
        <f t="shared" si="15"/>
        <v/>
      </c>
      <c r="AC79" s="134" t="str">
        <f t="shared" si="15"/>
        <v/>
      </c>
    </row>
    <row r="80" spans="5:29" x14ac:dyDescent="0.3">
      <c r="E80" s="134">
        <f t="shared" ca="1" si="18"/>
        <v>0</v>
      </c>
      <c r="F80" s="134" t="s">
        <v>332</v>
      </c>
      <c r="G80" s="134" t="s">
        <v>335</v>
      </c>
      <c r="H80" s="134">
        <f t="shared" ca="1" si="19"/>
        <v>0</v>
      </c>
      <c r="I80" s="134">
        <f ca="1">IF(H80="N",COUNTIF($H$1:$H80,"N"),0)</f>
        <v>0</v>
      </c>
      <c r="J80" s="134">
        <f ca="1">IF(H80="S",COUNTIF($H$1:$H80,"S")+MAX(I$1:I$133),0)</f>
        <v>0</v>
      </c>
      <c r="K80" s="134">
        <f ca="1">IF(H80="M",COUNTIF($H$1:$H80,"M")+MAX(J$1:J$133),0)</f>
        <v>0</v>
      </c>
      <c r="L80" s="134">
        <f t="shared" ca="1" si="20"/>
        <v>0</v>
      </c>
      <c r="M80" s="134" t="str">
        <f t="shared" si="14"/>
        <v/>
      </c>
      <c r="N80" s="134" t="str">
        <f t="shared" si="15"/>
        <v/>
      </c>
      <c r="O80" s="134" t="str">
        <f t="shared" si="15"/>
        <v/>
      </c>
      <c r="P80" s="134" t="str">
        <f t="shared" si="15"/>
        <v/>
      </c>
      <c r="Q80" s="134" t="str">
        <f t="shared" si="15"/>
        <v/>
      </c>
      <c r="R80" s="134" t="str">
        <f t="shared" si="15"/>
        <v/>
      </c>
      <c r="S80" s="134" t="str">
        <f t="shared" si="15"/>
        <v/>
      </c>
      <c r="T80" s="134" t="str">
        <f t="shared" si="15"/>
        <v/>
      </c>
      <c r="U80" s="134" t="str">
        <f t="shared" si="15"/>
        <v/>
      </c>
      <c r="V80" s="134" t="str">
        <f t="shared" si="15"/>
        <v/>
      </c>
      <c r="W80" s="134" t="str">
        <f t="shared" si="15"/>
        <v/>
      </c>
      <c r="X80" s="134" t="str">
        <f t="shared" si="15"/>
        <v/>
      </c>
      <c r="Y80" s="134" t="str">
        <f t="shared" si="15"/>
        <v/>
      </c>
      <c r="Z80" s="134" t="str">
        <f t="shared" si="15"/>
        <v/>
      </c>
      <c r="AA80" s="134" t="str">
        <f t="shared" ca="1" si="15"/>
        <v/>
      </c>
      <c r="AB80" s="134" t="str">
        <f t="shared" si="15"/>
        <v/>
      </c>
      <c r="AC80" s="134" t="str">
        <f t="shared" si="15"/>
        <v/>
      </c>
    </row>
    <row r="81" spans="5:29" x14ac:dyDescent="0.3">
      <c r="E81" s="134">
        <f t="shared" ca="1" si="16"/>
        <v>0</v>
      </c>
      <c r="F81" s="134" t="s">
        <v>249</v>
      </c>
      <c r="G81" s="134" t="s">
        <v>176</v>
      </c>
      <c r="H81" s="134">
        <f t="shared" ca="1" si="17"/>
        <v>0</v>
      </c>
      <c r="I81" s="134">
        <f ca="1">IF(H81="N",COUNTIF($H$1:$H81,"N"),0)</f>
        <v>0</v>
      </c>
      <c r="J81" s="134">
        <f ca="1">IF(H81="S",COUNTIF($H$1:$H81,"S")+MAX(I$1:I$133),0)</f>
        <v>0</v>
      </c>
      <c r="K81" s="134">
        <f ca="1">IF(H81="M",COUNTIF($H$1:$H81,"M")+MAX(J$1:J$133),0)</f>
        <v>0</v>
      </c>
      <c r="L81" s="134">
        <f t="shared" ca="1" si="3"/>
        <v>0</v>
      </c>
      <c r="M81" s="134" t="str">
        <f t="shared" si="14"/>
        <v/>
      </c>
      <c r="N81" s="134" t="str">
        <f t="shared" si="15"/>
        <v/>
      </c>
      <c r="O81" s="134" t="str">
        <f t="shared" si="15"/>
        <v/>
      </c>
      <c r="P81" s="134" t="str">
        <f t="shared" si="15"/>
        <v/>
      </c>
      <c r="Q81" s="134" t="str">
        <f t="shared" si="15"/>
        <v/>
      </c>
      <c r="R81" s="134" t="str">
        <f t="shared" si="15"/>
        <v/>
      </c>
      <c r="S81" s="134" t="str">
        <f t="shared" si="15"/>
        <v/>
      </c>
      <c r="T81" s="134" t="str">
        <f t="shared" si="15"/>
        <v/>
      </c>
      <c r="U81" s="134" t="str">
        <f t="shared" si="15"/>
        <v/>
      </c>
      <c r="V81" s="134" t="str">
        <f t="shared" si="15"/>
        <v/>
      </c>
      <c r="W81" s="134" t="str">
        <f t="shared" si="15"/>
        <v/>
      </c>
      <c r="X81" s="134" t="str">
        <f t="shared" si="15"/>
        <v/>
      </c>
      <c r="Y81" s="134" t="str">
        <f t="shared" si="15"/>
        <v/>
      </c>
      <c r="Z81" s="134" t="str">
        <f t="shared" si="15"/>
        <v/>
      </c>
      <c r="AA81" s="134" t="str">
        <f t="shared" si="15"/>
        <v/>
      </c>
      <c r="AB81" s="134" t="str">
        <f t="shared" ca="1" si="15"/>
        <v/>
      </c>
      <c r="AC81" s="134" t="str">
        <f t="shared" si="15"/>
        <v/>
      </c>
    </row>
    <row r="82" spans="5:29" x14ac:dyDescent="0.3">
      <c r="E82" s="134">
        <f t="shared" ca="1" si="16"/>
        <v>0</v>
      </c>
      <c r="F82" s="134" t="s">
        <v>249</v>
      </c>
      <c r="G82" s="134" t="s">
        <v>177</v>
      </c>
      <c r="H82" s="134">
        <f t="shared" ca="1" si="17"/>
        <v>0</v>
      </c>
      <c r="I82" s="134">
        <f ca="1">IF(H82="N",COUNTIF($H$1:$H82,"N"),0)</f>
        <v>0</v>
      </c>
      <c r="J82" s="134">
        <f ca="1">IF(H82="S",COUNTIF($H$1:$H82,"S")+MAX(I$1:I$133),0)</f>
        <v>0</v>
      </c>
      <c r="K82" s="134">
        <f ca="1">IF(H82="M",COUNTIF($H$1:$H82,"M")+MAX(J$1:J$133),0)</f>
        <v>0</v>
      </c>
      <c r="L82" s="134">
        <f t="shared" ref="L82:L90" ca="1" si="25">MAX(I82:K82)</f>
        <v>0</v>
      </c>
      <c r="M82" s="134" t="str">
        <f t="shared" si="14"/>
        <v/>
      </c>
      <c r="N82" s="134" t="str">
        <f t="shared" si="15"/>
        <v/>
      </c>
      <c r="O82" s="134" t="str">
        <f t="shared" si="15"/>
        <v/>
      </c>
      <c r="P82" s="134" t="str">
        <f t="shared" si="15"/>
        <v/>
      </c>
      <c r="Q82" s="134" t="str">
        <f t="shared" si="15"/>
        <v/>
      </c>
      <c r="R82" s="134" t="str">
        <f t="shared" si="15"/>
        <v/>
      </c>
      <c r="S82" s="134" t="str">
        <f t="shared" si="15"/>
        <v/>
      </c>
      <c r="T82" s="134" t="str">
        <f t="shared" si="15"/>
        <v/>
      </c>
      <c r="U82" s="134" t="str">
        <f t="shared" si="15"/>
        <v/>
      </c>
      <c r="V82" s="134" t="str">
        <f t="shared" si="15"/>
        <v/>
      </c>
      <c r="W82" s="134" t="str">
        <f t="shared" si="15"/>
        <v/>
      </c>
      <c r="X82" s="134" t="str">
        <f t="shared" si="15"/>
        <v/>
      </c>
      <c r="Y82" s="134" t="str">
        <f t="shared" si="15"/>
        <v/>
      </c>
      <c r="Z82" s="134" t="str">
        <f t="shared" si="15"/>
        <v/>
      </c>
      <c r="AA82" s="134" t="str">
        <f t="shared" si="15"/>
        <v/>
      </c>
      <c r="AB82" s="134" t="str">
        <f t="shared" ca="1" si="15"/>
        <v/>
      </c>
      <c r="AC82" s="134" t="str">
        <f t="shared" si="15"/>
        <v/>
      </c>
    </row>
    <row r="83" spans="5:29" x14ac:dyDescent="0.3">
      <c r="E83" s="134">
        <f t="shared" ca="1" si="16"/>
        <v>0</v>
      </c>
      <c r="F83" s="134" t="s">
        <v>249</v>
      </c>
      <c r="G83" s="134" t="s">
        <v>178</v>
      </c>
      <c r="H83" s="134">
        <f t="shared" ca="1" si="17"/>
        <v>0</v>
      </c>
      <c r="I83" s="134">
        <f ca="1">IF(H83="N",COUNTIF($H$1:$H83,"N"),0)</f>
        <v>0</v>
      </c>
      <c r="J83" s="134">
        <f ca="1">IF(H83="S",COUNTIF($H$1:$H83,"S")+MAX(I$1:I$133),0)</f>
        <v>0</v>
      </c>
      <c r="K83" s="134">
        <f ca="1">IF(H83="M",COUNTIF($H$1:$H83,"M")+MAX(J$1:J$133),0)</f>
        <v>0</v>
      </c>
      <c r="L83" s="134">
        <f t="shared" ca="1" si="25"/>
        <v>0</v>
      </c>
      <c r="M83" s="134" t="str">
        <f t="shared" si="14"/>
        <v/>
      </c>
      <c r="N83" s="134" t="str">
        <f t="shared" si="15"/>
        <v/>
      </c>
      <c r="O83" s="134" t="str">
        <f t="shared" si="15"/>
        <v/>
      </c>
      <c r="P83" s="134" t="str">
        <f t="shared" si="15"/>
        <v/>
      </c>
      <c r="Q83" s="134" t="str">
        <f t="shared" si="15"/>
        <v/>
      </c>
      <c r="R83" s="134" t="str">
        <f t="shared" si="15"/>
        <v/>
      </c>
      <c r="S83" s="134" t="str">
        <f t="shared" si="15"/>
        <v/>
      </c>
      <c r="T83" s="134" t="str">
        <f t="shared" si="15"/>
        <v/>
      </c>
      <c r="U83" s="134" t="str">
        <f t="shared" si="15"/>
        <v/>
      </c>
      <c r="V83" s="134" t="str">
        <f t="shared" si="15"/>
        <v/>
      </c>
      <c r="W83" s="134" t="str">
        <f t="shared" si="15"/>
        <v/>
      </c>
      <c r="X83" s="134" t="str">
        <f t="shared" si="15"/>
        <v/>
      </c>
      <c r="Y83" s="134" t="str">
        <f t="shared" si="15"/>
        <v/>
      </c>
      <c r="Z83" s="134" t="str">
        <f t="shared" si="15"/>
        <v/>
      </c>
      <c r="AA83" s="134" t="str">
        <f t="shared" si="15"/>
        <v/>
      </c>
      <c r="AB83" s="134" t="str">
        <f t="shared" ca="1" si="15"/>
        <v/>
      </c>
      <c r="AC83" s="134" t="str">
        <f t="shared" si="15"/>
        <v/>
      </c>
    </row>
    <row r="84" spans="5:29" x14ac:dyDescent="0.3">
      <c r="E84" s="134">
        <f t="shared" ca="1" si="16"/>
        <v>0</v>
      </c>
      <c r="F84" s="134" t="s">
        <v>249</v>
      </c>
      <c r="G84" s="134" t="s">
        <v>179</v>
      </c>
      <c r="H84" s="134">
        <f t="shared" ca="1" si="17"/>
        <v>0</v>
      </c>
      <c r="I84" s="134">
        <f ca="1">IF(H84="N",COUNTIF($H$1:$H84,"N"),0)</f>
        <v>0</v>
      </c>
      <c r="J84" s="134">
        <f ca="1">IF(H84="S",COUNTIF($H$1:$H84,"S")+MAX(I$1:I$133),0)</f>
        <v>0</v>
      </c>
      <c r="K84" s="134">
        <f ca="1">IF(H84="M",COUNTIF($H$1:$H84,"M")+MAX(J$1:J$133),0)</f>
        <v>0</v>
      </c>
      <c r="L84" s="134">
        <f t="shared" ca="1" si="25"/>
        <v>0</v>
      </c>
      <c r="M84" s="134" t="str">
        <f t="shared" si="14"/>
        <v/>
      </c>
      <c r="N84" s="134" t="str">
        <f t="shared" si="15"/>
        <v/>
      </c>
      <c r="O84" s="134" t="str">
        <f t="shared" si="15"/>
        <v/>
      </c>
      <c r="P84" s="134" t="str">
        <f t="shared" si="15"/>
        <v/>
      </c>
      <c r="Q84" s="134" t="str">
        <f t="shared" si="15"/>
        <v/>
      </c>
      <c r="R84" s="134" t="str">
        <f t="shared" si="15"/>
        <v/>
      </c>
      <c r="S84" s="134" t="str">
        <f t="shared" si="15"/>
        <v/>
      </c>
      <c r="T84" s="134" t="str">
        <f t="shared" si="15"/>
        <v/>
      </c>
      <c r="U84" s="134" t="str">
        <f t="shared" si="15"/>
        <v/>
      </c>
      <c r="V84" s="134" t="str">
        <f t="shared" si="15"/>
        <v/>
      </c>
      <c r="W84" s="134" t="str">
        <f t="shared" si="15"/>
        <v/>
      </c>
      <c r="X84" s="134" t="str">
        <f t="shared" si="15"/>
        <v/>
      </c>
      <c r="Y84" s="134" t="str">
        <f t="shared" si="15"/>
        <v/>
      </c>
      <c r="Z84" s="134" t="str">
        <f t="shared" si="15"/>
        <v/>
      </c>
      <c r="AA84" s="134" t="str">
        <f t="shared" si="15"/>
        <v/>
      </c>
      <c r="AB84" s="134" t="str">
        <f t="shared" ca="1" si="15"/>
        <v/>
      </c>
      <c r="AC84" s="134" t="str">
        <f t="shared" si="15"/>
        <v/>
      </c>
    </row>
    <row r="85" spans="5:29" x14ac:dyDescent="0.3">
      <c r="E85" s="134">
        <f t="shared" ca="1" si="16"/>
        <v>0</v>
      </c>
      <c r="F85" s="134" t="s">
        <v>249</v>
      </c>
      <c r="G85" s="134" t="s">
        <v>180</v>
      </c>
      <c r="H85" s="134">
        <f t="shared" ca="1" si="17"/>
        <v>0</v>
      </c>
      <c r="I85" s="134">
        <f ca="1">IF(H85="N",COUNTIF($H$1:$H85,"N"),0)</f>
        <v>0</v>
      </c>
      <c r="J85" s="134">
        <f ca="1">IF(H85="S",COUNTIF($H$1:$H85,"S")+MAX(I$1:I$133),0)</f>
        <v>0</v>
      </c>
      <c r="K85" s="134">
        <f ca="1">IF(H85="M",COUNTIF($H$1:$H85,"M")+MAX(J$1:J$133),0)</f>
        <v>0</v>
      </c>
      <c r="L85" s="134">
        <f t="shared" ca="1" si="25"/>
        <v>0</v>
      </c>
      <c r="M85" s="134" t="str">
        <f t="shared" si="14"/>
        <v/>
      </c>
      <c r="N85" s="134" t="str">
        <f t="shared" si="15"/>
        <v/>
      </c>
      <c r="O85" s="134" t="str">
        <f t="shared" si="15"/>
        <v/>
      </c>
      <c r="P85" s="134" t="str">
        <f t="shared" si="15"/>
        <v/>
      </c>
      <c r="Q85" s="134" t="str">
        <f t="shared" si="15"/>
        <v/>
      </c>
      <c r="R85" s="134" t="str">
        <f t="shared" si="15"/>
        <v/>
      </c>
      <c r="S85" s="134" t="str">
        <f t="shared" si="15"/>
        <v/>
      </c>
      <c r="T85" s="134" t="str">
        <f t="shared" si="15"/>
        <v/>
      </c>
      <c r="U85" s="134" t="str">
        <f t="shared" si="15"/>
        <v/>
      </c>
      <c r="V85" s="134" t="str">
        <f t="shared" si="15"/>
        <v/>
      </c>
      <c r="W85" s="134" t="str">
        <f t="shared" si="15"/>
        <v/>
      </c>
      <c r="X85" s="134" t="str">
        <f t="shared" si="15"/>
        <v/>
      </c>
      <c r="Y85" s="134" t="str">
        <f t="shared" si="15"/>
        <v/>
      </c>
      <c r="Z85" s="134" t="str">
        <f t="shared" si="15"/>
        <v/>
      </c>
      <c r="AA85" s="134" t="str">
        <f t="shared" si="15"/>
        <v/>
      </c>
      <c r="AB85" s="134" t="str">
        <f t="shared" ca="1" si="15"/>
        <v/>
      </c>
      <c r="AC85" s="134" t="str">
        <f t="shared" si="15"/>
        <v/>
      </c>
    </row>
    <row r="86" spans="5:29" x14ac:dyDescent="0.3">
      <c r="E86" s="134">
        <f t="shared" ca="1" si="16"/>
        <v>0</v>
      </c>
      <c r="F86" s="134" t="s">
        <v>19</v>
      </c>
      <c r="G86" s="134" t="s">
        <v>187</v>
      </c>
      <c r="H86" s="134">
        <f t="shared" ca="1" si="17"/>
        <v>0</v>
      </c>
      <c r="I86" s="134">
        <f ca="1">IF(H86="N",COUNTIF($H$1:$H86,"N"),0)</f>
        <v>0</v>
      </c>
      <c r="J86" s="134">
        <f ca="1">IF(H86="S",COUNTIF($H$1:$H86,"S")+MAX(I$1:I$133),0)</f>
        <v>0</v>
      </c>
      <c r="K86" s="134">
        <f ca="1">IF(H86="M",COUNTIF($H$1:$H86,"M")+MAX(J$1:J$133),0)</f>
        <v>0</v>
      </c>
      <c r="L86" s="134">
        <f t="shared" ca="1" si="25"/>
        <v>0</v>
      </c>
      <c r="M86" s="134" t="str">
        <f t="shared" si="14"/>
        <v/>
      </c>
      <c r="N86" s="134" t="str">
        <f t="shared" si="15"/>
        <v/>
      </c>
      <c r="O86" s="134" t="str">
        <f t="shared" si="15"/>
        <v/>
      </c>
      <c r="P86" s="134" t="str">
        <f t="shared" si="15"/>
        <v/>
      </c>
      <c r="Q86" s="134" t="str">
        <f t="shared" si="15"/>
        <v/>
      </c>
      <c r="R86" s="134" t="str">
        <f t="shared" si="15"/>
        <v/>
      </c>
      <c r="S86" s="134" t="str">
        <f t="shared" si="15"/>
        <v/>
      </c>
      <c r="T86" s="134" t="str">
        <f t="shared" si="15"/>
        <v/>
      </c>
      <c r="U86" s="134" t="str">
        <f t="shared" si="15"/>
        <v/>
      </c>
      <c r="V86" s="134" t="str">
        <f t="shared" si="15"/>
        <v/>
      </c>
      <c r="W86" s="134" t="str">
        <f t="shared" si="15"/>
        <v/>
      </c>
      <c r="X86" s="134" t="str">
        <f t="shared" si="15"/>
        <v/>
      </c>
      <c r="Y86" s="134" t="str">
        <f t="shared" si="15"/>
        <v/>
      </c>
      <c r="Z86" s="134" t="str">
        <f t="shared" si="15"/>
        <v/>
      </c>
      <c r="AA86" s="134" t="str">
        <f t="shared" si="15"/>
        <v/>
      </c>
      <c r="AB86" s="134" t="str">
        <f t="shared" si="15"/>
        <v/>
      </c>
      <c r="AC86" s="134" t="str">
        <f t="shared" ca="1" si="15"/>
        <v/>
      </c>
    </row>
    <row r="87" spans="5:29" x14ac:dyDescent="0.3">
      <c r="E87" s="134">
        <f t="shared" ca="1" si="16"/>
        <v>0</v>
      </c>
      <c r="F87" s="134" t="s">
        <v>19</v>
      </c>
      <c r="G87" s="134" t="s">
        <v>188</v>
      </c>
      <c r="H87" s="134">
        <f t="shared" ca="1" si="17"/>
        <v>0</v>
      </c>
      <c r="I87" s="134">
        <f ca="1">IF(H87="N",COUNTIF($H$1:$H87,"N"),0)</f>
        <v>0</v>
      </c>
      <c r="J87" s="134">
        <f ca="1">IF(H87="S",COUNTIF($H$1:$H87,"S")+MAX(I$1:I$133),0)</f>
        <v>0</v>
      </c>
      <c r="K87" s="134">
        <f ca="1">IF(H87="M",COUNTIF($H$1:$H87,"M")+MAX(J$1:J$133),0)</f>
        <v>0</v>
      </c>
      <c r="L87" s="134">
        <f t="shared" ca="1" si="25"/>
        <v>0</v>
      </c>
      <c r="M87" s="134" t="str">
        <f t="shared" si="14"/>
        <v/>
      </c>
      <c r="N87" s="134" t="str">
        <f t="shared" si="15"/>
        <v/>
      </c>
      <c r="O87" s="134" t="str">
        <f t="shared" si="15"/>
        <v/>
      </c>
      <c r="P87" s="134" t="str">
        <f t="shared" si="15"/>
        <v/>
      </c>
      <c r="Q87" s="134" t="str">
        <f t="shared" si="15"/>
        <v/>
      </c>
      <c r="R87" s="134" t="str">
        <f t="shared" si="15"/>
        <v/>
      </c>
      <c r="S87" s="134" t="str">
        <f t="shared" si="15"/>
        <v/>
      </c>
      <c r="T87" s="134" t="str">
        <f t="shared" si="15"/>
        <v/>
      </c>
      <c r="U87" s="134" t="str">
        <f t="shared" si="15"/>
        <v/>
      </c>
      <c r="V87" s="134" t="str">
        <f t="shared" si="15"/>
        <v/>
      </c>
      <c r="W87" s="134" t="str">
        <f t="shared" si="15"/>
        <v/>
      </c>
      <c r="X87" s="134" t="str">
        <f t="shared" si="15"/>
        <v/>
      </c>
      <c r="Y87" s="134" t="str">
        <f t="shared" si="15"/>
        <v/>
      </c>
      <c r="Z87" s="134" t="str">
        <f t="shared" si="15"/>
        <v/>
      </c>
      <c r="AA87" s="134" t="str">
        <f t="shared" si="15"/>
        <v/>
      </c>
      <c r="AB87" s="134" t="str">
        <f t="shared" si="15"/>
        <v/>
      </c>
      <c r="AC87" s="134" t="str">
        <f t="shared" ca="1" si="15"/>
        <v/>
      </c>
    </row>
    <row r="88" spans="5:29" x14ac:dyDescent="0.3">
      <c r="E88" s="134">
        <f t="shared" ca="1" si="16"/>
        <v>0</v>
      </c>
      <c r="F88" s="134" t="s">
        <v>19</v>
      </c>
      <c r="G88" s="134" t="s">
        <v>189</v>
      </c>
      <c r="H88" s="134">
        <f t="shared" ca="1" si="17"/>
        <v>0</v>
      </c>
      <c r="I88" s="134">
        <f ca="1">IF(H88="N",COUNTIF($H$1:$H88,"N"),0)</f>
        <v>0</v>
      </c>
      <c r="J88" s="134">
        <f ca="1">IF(H88="S",COUNTIF($H$1:$H88,"S")+MAX(I$1:I$133),0)</f>
        <v>0</v>
      </c>
      <c r="K88" s="134">
        <f ca="1">IF(H88="M",COUNTIF($H$1:$H88,"M")+MAX(J$1:J$133),0)</f>
        <v>0</v>
      </c>
      <c r="L88" s="134">
        <f t="shared" ca="1" si="25"/>
        <v>0</v>
      </c>
      <c r="M88" s="134" t="str">
        <f t="shared" si="14"/>
        <v/>
      </c>
      <c r="N88" s="134" t="str">
        <f t="shared" si="15"/>
        <v/>
      </c>
      <c r="O88" s="134" t="str">
        <f t="shared" si="15"/>
        <v/>
      </c>
      <c r="P88" s="134" t="str">
        <f t="shared" si="15"/>
        <v/>
      </c>
      <c r="Q88" s="134" t="str">
        <f t="shared" si="15"/>
        <v/>
      </c>
      <c r="R88" s="134" t="str">
        <f t="shared" si="15"/>
        <v/>
      </c>
      <c r="S88" s="134" t="str">
        <f t="shared" si="15"/>
        <v/>
      </c>
      <c r="T88" s="134" t="str">
        <f t="shared" si="15"/>
        <v/>
      </c>
      <c r="U88" s="134" t="str">
        <f t="shared" si="15"/>
        <v/>
      </c>
      <c r="V88" s="134" t="str">
        <f t="shared" si="15"/>
        <v/>
      </c>
      <c r="W88" s="134" t="str">
        <f t="shared" ref="N88:AC90" si="26">IFERROR(IF(W$5=$F88,VLOOKUP($H88,$B$2:$C$5,2,FALSE),""),"")</f>
        <v/>
      </c>
      <c r="X88" s="134" t="str">
        <f t="shared" si="26"/>
        <v/>
      </c>
      <c r="Y88" s="134" t="str">
        <f t="shared" si="26"/>
        <v/>
      </c>
      <c r="Z88" s="134" t="str">
        <f t="shared" si="26"/>
        <v/>
      </c>
      <c r="AA88" s="134" t="str">
        <f t="shared" si="26"/>
        <v/>
      </c>
      <c r="AB88" s="134" t="str">
        <f t="shared" si="26"/>
        <v/>
      </c>
      <c r="AC88" s="134" t="str">
        <f t="shared" ca="1" si="26"/>
        <v/>
      </c>
    </row>
    <row r="89" spans="5:29" x14ac:dyDescent="0.3">
      <c r="E89" s="134">
        <f t="shared" ca="1" si="16"/>
        <v>0</v>
      </c>
      <c r="F89" s="134" t="s">
        <v>19</v>
      </c>
      <c r="G89" s="134" t="s">
        <v>190</v>
      </c>
      <c r="H89" s="134">
        <f t="shared" ca="1" si="17"/>
        <v>0</v>
      </c>
      <c r="I89" s="134">
        <f ca="1">IF(H89="N",COUNTIF($H$1:$H89,"N"),0)</f>
        <v>0</v>
      </c>
      <c r="J89" s="134">
        <f ca="1">IF(H89="S",COUNTIF($H$1:$H89,"S")+MAX(I$1:I$133),0)</f>
        <v>0</v>
      </c>
      <c r="K89" s="134">
        <f ca="1">IF(H89="M",COUNTIF($H$1:$H89,"M")+MAX(J$1:J$133),0)</f>
        <v>0</v>
      </c>
      <c r="L89" s="134">
        <f t="shared" ca="1" si="25"/>
        <v>0</v>
      </c>
      <c r="M89" s="134" t="str">
        <f t="shared" si="14"/>
        <v/>
      </c>
      <c r="N89" s="134" t="str">
        <f t="shared" si="26"/>
        <v/>
      </c>
      <c r="O89" s="134" t="str">
        <f t="shared" si="26"/>
        <v/>
      </c>
      <c r="P89" s="134" t="str">
        <f t="shared" si="26"/>
        <v/>
      </c>
      <c r="Q89" s="134" t="str">
        <f t="shared" si="26"/>
        <v/>
      </c>
      <c r="R89" s="134" t="str">
        <f t="shared" si="26"/>
        <v/>
      </c>
      <c r="S89" s="134" t="str">
        <f t="shared" si="26"/>
        <v/>
      </c>
      <c r="T89" s="134" t="str">
        <f t="shared" si="26"/>
        <v/>
      </c>
      <c r="U89" s="134" t="str">
        <f t="shared" si="26"/>
        <v/>
      </c>
      <c r="V89" s="134" t="str">
        <f t="shared" si="26"/>
        <v/>
      </c>
      <c r="W89" s="134" t="str">
        <f t="shared" si="26"/>
        <v/>
      </c>
      <c r="X89" s="134" t="str">
        <f t="shared" si="26"/>
        <v/>
      </c>
      <c r="Y89" s="134" t="str">
        <f t="shared" si="26"/>
        <v/>
      </c>
      <c r="Z89" s="134" t="str">
        <f t="shared" si="26"/>
        <v/>
      </c>
      <c r="AA89" s="134" t="str">
        <f t="shared" si="26"/>
        <v/>
      </c>
      <c r="AB89" s="134" t="str">
        <f t="shared" si="26"/>
        <v/>
      </c>
      <c r="AC89" s="134" t="str">
        <f t="shared" ca="1" si="26"/>
        <v/>
      </c>
    </row>
    <row r="90" spans="5:29" x14ac:dyDescent="0.3">
      <c r="E90" s="134">
        <f t="shared" ca="1" si="16"/>
        <v>0</v>
      </c>
      <c r="F90" s="134" t="s">
        <v>19</v>
      </c>
      <c r="G90" s="134" t="s">
        <v>191</v>
      </c>
      <c r="H90" s="134">
        <f t="shared" ca="1" si="17"/>
        <v>0</v>
      </c>
      <c r="I90" s="134">
        <f ca="1">IF(H90="N",COUNTIF($H$1:$H90,"N"),0)</f>
        <v>0</v>
      </c>
      <c r="J90" s="134">
        <f ca="1">IF(H90="S",COUNTIF($H$1:$H90,"S")+MAX(I$1:I$133),0)</f>
        <v>0</v>
      </c>
      <c r="K90" s="134">
        <f ca="1">IF(H90="M",COUNTIF($H$1:$H90,"M")+MAX(J$1:J$133),0)</f>
        <v>0</v>
      </c>
      <c r="L90" s="134">
        <f t="shared" ca="1" si="25"/>
        <v>0</v>
      </c>
      <c r="M90" s="134" t="str">
        <f t="shared" si="14"/>
        <v/>
      </c>
      <c r="N90" s="134" t="str">
        <f t="shared" si="26"/>
        <v/>
      </c>
      <c r="O90" s="134" t="str">
        <f t="shared" si="26"/>
        <v/>
      </c>
      <c r="P90" s="134" t="str">
        <f t="shared" si="26"/>
        <v/>
      </c>
      <c r="Q90" s="134" t="str">
        <f t="shared" si="26"/>
        <v/>
      </c>
      <c r="R90" s="134" t="str">
        <f t="shared" si="26"/>
        <v/>
      </c>
      <c r="S90" s="134" t="str">
        <f t="shared" si="26"/>
        <v/>
      </c>
      <c r="T90" s="134" t="str">
        <f t="shared" si="26"/>
        <v/>
      </c>
      <c r="U90" s="134" t="str">
        <f t="shared" si="26"/>
        <v/>
      </c>
      <c r="V90" s="134" t="str">
        <f t="shared" si="26"/>
        <v/>
      </c>
      <c r="W90" s="134" t="str">
        <f t="shared" si="26"/>
        <v/>
      </c>
      <c r="X90" s="134" t="str">
        <f t="shared" si="26"/>
        <v/>
      </c>
      <c r="Y90" s="134" t="str">
        <f t="shared" si="26"/>
        <v/>
      </c>
      <c r="Z90" s="134" t="str">
        <f t="shared" si="26"/>
        <v/>
      </c>
      <c r="AA90" s="134" t="str">
        <f t="shared" si="26"/>
        <v/>
      </c>
      <c r="AB90" s="134" t="str">
        <f t="shared" si="26"/>
        <v/>
      </c>
      <c r="AC90" s="134" t="str">
        <f t="shared" ca="1" si="26"/>
        <v/>
      </c>
    </row>
    <row r="91" spans="5:29" x14ac:dyDescent="0.3">
      <c r="H91" s="134"/>
      <c r="I91" s="134"/>
      <c r="J91" s="134"/>
      <c r="K91" s="134"/>
      <c r="L91" s="134"/>
      <c r="M91" s="134" t="str">
        <f t="shared" ref="M91:AC91" ca="1" si="27">IFERROR(IF(COUNT(M6:M90)&lt;COUNTIF($F$6:$F$90,M5),"",AVERAGE(M6:M90)),"")</f>
        <v/>
      </c>
      <c r="N91" s="134" t="str">
        <f t="shared" ca="1" si="27"/>
        <v/>
      </c>
      <c r="O91" s="134" t="str">
        <f t="shared" ca="1" si="27"/>
        <v/>
      </c>
      <c r="P91" s="134" t="str">
        <f t="shared" ca="1" si="27"/>
        <v/>
      </c>
      <c r="Q91" s="134" t="str">
        <f t="shared" ca="1" si="27"/>
        <v/>
      </c>
      <c r="R91" s="134" t="str">
        <f t="shared" ca="1" si="27"/>
        <v/>
      </c>
      <c r="S91" s="134" t="str">
        <f t="shared" ca="1" si="27"/>
        <v/>
      </c>
      <c r="T91" s="134" t="str">
        <f t="shared" ca="1" si="27"/>
        <v/>
      </c>
      <c r="U91" s="134" t="str">
        <f t="shared" ca="1" si="27"/>
        <v/>
      </c>
      <c r="V91" s="134" t="str">
        <f t="shared" ca="1" si="27"/>
        <v/>
      </c>
      <c r="W91" s="134" t="str">
        <f t="shared" ca="1" si="27"/>
        <v/>
      </c>
      <c r="X91" s="134" t="str">
        <f t="shared" ca="1" si="27"/>
        <v/>
      </c>
      <c r="Y91" s="134" t="str">
        <f t="shared" ca="1" si="27"/>
        <v/>
      </c>
      <c r="Z91" s="134" t="str">
        <f t="shared" ca="1" si="27"/>
        <v/>
      </c>
      <c r="AA91" s="134" t="str">
        <f t="shared" ca="1" si="27"/>
        <v/>
      </c>
      <c r="AB91" s="134" t="str">
        <f t="shared" ca="1" si="27"/>
        <v/>
      </c>
      <c r="AC91" s="134" t="str">
        <f t="shared" ca="1" si="27"/>
        <v/>
      </c>
    </row>
    <row r="92" spans="5:29" x14ac:dyDescent="0.3">
      <c r="H92" s="134"/>
      <c r="I92" s="134"/>
      <c r="J92" s="134"/>
      <c r="K92" s="134"/>
      <c r="L92" s="134"/>
      <c r="M92" s="134" t="str">
        <f ca="1">IFERROR(VLOOKUP(ROUND(M91,0),$A$2:$B$5,2,FALSE),"")</f>
        <v/>
      </c>
      <c r="N92" s="134" t="str">
        <f t="shared" ref="N92:AC92" ca="1" si="28">IFERROR(VLOOKUP(ROUND(N91,0),$A$2:$B$5,2,FALSE),"")</f>
        <v/>
      </c>
      <c r="O92" s="134" t="str">
        <f t="shared" ca="1" si="28"/>
        <v/>
      </c>
      <c r="P92" s="134" t="str">
        <f t="shared" ca="1" si="28"/>
        <v/>
      </c>
      <c r="Q92" s="134" t="str">
        <f t="shared" ca="1" si="28"/>
        <v/>
      </c>
      <c r="R92" s="134" t="str">
        <f t="shared" ca="1" si="28"/>
        <v/>
      </c>
      <c r="S92" s="134" t="str">
        <f t="shared" ca="1" si="28"/>
        <v/>
      </c>
      <c r="T92" s="134" t="str">
        <f t="shared" ca="1" si="28"/>
        <v/>
      </c>
      <c r="U92" s="134" t="str">
        <f t="shared" ca="1" si="28"/>
        <v/>
      </c>
      <c r="V92" s="134" t="str">
        <f t="shared" ca="1" si="28"/>
        <v/>
      </c>
      <c r="W92" s="134" t="str">
        <f t="shared" ca="1" si="28"/>
        <v/>
      </c>
      <c r="X92" s="134" t="str">
        <f t="shared" ca="1" si="28"/>
        <v/>
      </c>
      <c r="Y92" s="134" t="str">
        <f t="shared" ca="1" si="28"/>
        <v/>
      </c>
      <c r="Z92" s="134" t="str">
        <f t="shared" ca="1" si="28"/>
        <v/>
      </c>
      <c r="AA92" s="134" t="str">
        <f t="shared" ca="1" si="28"/>
        <v/>
      </c>
      <c r="AB92" s="134" t="str">
        <f t="shared" ca="1" si="28"/>
        <v/>
      </c>
      <c r="AC92" s="134" t="str">
        <f t="shared" ca="1" si="28"/>
        <v/>
      </c>
    </row>
    <row r="93" spans="5:29" x14ac:dyDescent="0.3">
      <c r="H93" s="134"/>
      <c r="I93" s="134"/>
      <c r="J93" s="134"/>
      <c r="K93" s="134"/>
      <c r="L93" s="134"/>
    </row>
    <row r="94" spans="5:29" x14ac:dyDescent="0.3">
      <c r="H94" s="134"/>
      <c r="I94" s="134"/>
      <c r="J94" s="134"/>
      <c r="K94" s="134"/>
      <c r="L94" s="134"/>
    </row>
    <row r="95" spans="5:29" x14ac:dyDescent="0.3">
      <c r="H95" s="134"/>
      <c r="I95" s="134"/>
      <c r="J95" s="134"/>
      <c r="K95" s="134"/>
      <c r="L95" s="134"/>
    </row>
    <row r="96" spans="5:29" x14ac:dyDescent="0.3">
      <c r="H96" s="134"/>
      <c r="I96" s="134"/>
      <c r="J96" s="134"/>
      <c r="K96" s="134"/>
      <c r="L96" s="134"/>
    </row>
    <row r="97" spans="8:12" x14ac:dyDescent="0.3">
      <c r="H97" s="134"/>
      <c r="I97" s="134"/>
      <c r="J97" s="134"/>
      <c r="K97" s="134"/>
      <c r="L97" s="134"/>
    </row>
  </sheetData>
  <sheetProtection algorithmName="SHA-512" hashValue="Wl1boxTN4lSH7qQbsdxtH2vvnPni2+MuuU5UlC7ixWktDqWUIgRZQGAn9irCjmDxI+gk2/ovw90nCt4wVxLuXw==" saltValue="HGAlTR/sWEsJUiphSuujMw==" spinCount="100000" sheet="1" selectLockedCells="1" selectUnlockedCells="1"/>
  <mergeCells count="1">
    <mergeCell ref="G1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D2"/>
  </sheetPr>
  <dimension ref="A1:N18"/>
  <sheetViews>
    <sheetView showRowColHeaders="0" zoomScale="90" zoomScaleNormal="90" workbookViewId="0">
      <selection activeCell="C13" sqref="C13"/>
    </sheetView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8" width="9.6640625" style="26" customWidth="1"/>
    <col min="9" max="9" width="11.6640625" style="26" customWidth="1"/>
    <col min="10" max="11" width="14.6640625" style="26" customWidth="1"/>
    <col min="12" max="16384" width="9.109375" style="26"/>
  </cols>
  <sheetData>
    <row r="1" spans="1:14" ht="37.5" customHeight="1" thickBot="1" x14ac:dyDescent="0.35">
      <c r="A1" s="50"/>
      <c r="B1" s="72" t="s">
        <v>201</v>
      </c>
      <c r="D1" s="265" t="s">
        <v>24</v>
      </c>
      <c r="E1" s="266"/>
      <c r="F1" s="266"/>
      <c r="G1" s="266"/>
      <c r="H1" s="266"/>
      <c r="I1" s="267"/>
      <c r="J1" s="53"/>
      <c r="K1" s="176"/>
    </row>
    <row r="2" spans="1:14" ht="21.6" thickBot="1" x14ac:dyDescent="0.45">
      <c r="A2" s="49"/>
      <c r="B2" s="59" t="s">
        <v>25</v>
      </c>
      <c r="C2" s="28" t="s">
        <v>26</v>
      </c>
      <c r="D2" s="110" t="s">
        <v>61</v>
      </c>
      <c r="E2" s="111" t="s">
        <v>27</v>
      </c>
      <c r="F2" s="111" t="s">
        <v>28</v>
      </c>
      <c r="G2" s="111" t="s">
        <v>29</v>
      </c>
      <c r="H2" s="112" t="s">
        <v>210</v>
      </c>
      <c r="I2" s="32" t="s">
        <v>30</v>
      </c>
      <c r="J2" s="33" t="s">
        <v>31</v>
      </c>
      <c r="K2" s="177"/>
    </row>
    <row r="3" spans="1:14" ht="31.5" customHeight="1" x14ac:dyDescent="0.3">
      <c r="A3" s="51"/>
      <c r="B3" s="34" t="s">
        <v>202</v>
      </c>
      <c r="C3" s="95"/>
      <c r="D3" s="63" t="s">
        <v>35</v>
      </c>
      <c r="E3" s="109" t="s">
        <v>211</v>
      </c>
      <c r="F3" s="109" t="s">
        <v>212</v>
      </c>
      <c r="G3" s="109" t="s">
        <v>213</v>
      </c>
      <c r="H3" s="64" t="s">
        <v>214</v>
      </c>
      <c r="I3" s="35" t="s">
        <v>35</v>
      </c>
      <c r="J3" s="36">
        <v>1</v>
      </c>
      <c r="K3" s="178"/>
    </row>
    <row r="4" spans="1:14" ht="25.8" x14ac:dyDescent="0.3">
      <c r="A4" s="51"/>
      <c r="B4" s="37" t="s">
        <v>203</v>
      </c>
      <c r="C4" s="96"/>
      <c r="D4" s="117" t="s">
        <v>35</v>
      </c>
      <c r="E4" s="118" t="s">
        <v>35</v>
      </c>
      <c r="F4" s="118" t="s">
        <v>35</v>
      </c>
      <c r="G4" s="118" t="s">
        <v>213</v>
      </c>
      <c r="H4" s="119" t="s">
        <v>215</v>
      </c>
      <c r="I4" s="41" t="s">
        <v>35</v>
      </c>
      <c r="J4" s="36">
        <v>2</v>
      </c>
      <c r="K4" s="178"/>
    </row>
    <row r="5" spans="1:14" ht="31.2" x14ac:dyDescent="0.3">
      <c r="A5" s="51"/>
      <c r="B5" s="37" t="s">
        <v>204</v>
      </c>
      <c r="C5" s="96"/>
      <c r="D5" s="117" t="s">
        <v>216</v>
      </c>
      <c r="E5" s="118" t="s">
        <v>216</v>
      </c>
      <c r="F5" s="118" t="s">
        <v>217</v>
      </c>
      <c r="G5" s="118" t="s">
        <v>35</v>
      </c>
      <c r="H5" s="119" t="s">
        <v>35</v>
      </c>
      <c r="I5" s="41" t="s">
        <v>259</v>
      </c>
      <c r="J5" s="36">
        <v>3</v>
      </c>
      <c r="K5" s="178"/>
    </row>
    <row r="6" spans="1:14" ht="28.8" x14ac:dyDescent="0.3">
      <c r="A6" s="51"/>
      <c r="B6" s="71" t="s">
        <v>205</v>
      </c>
      <c r="C6" s="96"/>
      <c r="D6" s="117" t="s">
        <v>35</v>
      </c>
      <c r="E6" s="39" t="s">
        <v>218</v>
      </c>
      <c r="F6" s="118" t="s">
        <v>219</v>
      </c>
      <c r="G6" s="118" t="s">
        <v>35</v>
      </c>
      <c r="H6" s="119" t="s">
        <v>35</v>
      </c>
      <c r="I6" s="41" t="s">
        <v>260</v>
      </c>
      <c r="J6" s="36">
        <v>4</v>
      </c>
      <c r="K6" s="178"/>
    </row>
    <row r="7" spans="1:14" ht="31.5" customHeight="1" x14ac:dyDescent="0.3">
      <c r="A7" s="51"/>
      <c r="B7" s="71" t="s">
        <v>250</v>
      </c>
      <c r="C7" s="96"/>
      <c r="D7" s="117" t="s">
        <v>220</v>
      </c>
      <c r="E7" s="118" t="s">
        <v>35</v>
      </c>
      <c r="F7" s="118" t="s">
        <v>221</v>
      </c>
      <c r="G7" s="118" t="s">
        <v>35</v>
      </c>
      <c r="H7" s="119" t="s">
        <v>35</v>
      </c>
      <c r="I7" s="36" t="s">
        <v>35</v>
      </c>
      <c r="J7" s="36" t="s">
        <v>227</v>
      </c>
      <c r="K7" s="178"/>
    </row>
    <row r="8" spans="1:14" ht="46.8" x14ac:dyDescent="0.3">
      <c r="A8" s="51"/>
      <c r="B8" s="71" t="s">
        <v>206</v>
      </c>
      <c r="C8" s="96"/>
      <c r="D8" s="38" t="s">
        <v>222</v>
      </c>
      <c r="E8" s="39" t="s">
        <v>261</v>
      </c>
      <c r="F8" s="39" t="s">
        <v>223</v>
      </c>
      <c r="G8" s="118" t="s">
        <v>35</v>
      </c>
      <c r="H8" s="119" t="s">
        <v>35</v>
      </c>
      <c r="I8" s="41" t="s">
        <v>262</v>
      </c>
      <c r="J8" s="36" t="s">
        <v>227</v>
      </c>
      <c r="K8" s="178"/>
    </row>
    <row r="9" spans="1:14" ht="31.2" x14ac:dyDescent="0.3">
      <c r="A9" s="51"/>
      <c r="B9" s="71" t="s">
        <v>207</v>
      </c>
      <c r="C9" s="96"/>
      <c r="D9" s="117" t="s">
        <v>35</v>
      </c>
      <c r="E9" s="118" t="s">
        <v>35</v>
      </c>
      <c r="F9" s="118" t="s">
        <v>224</v>
      </c>
      <c r="G9" s="118" t="s">
        <v>35</v>
      </c>
      <c r="H9" s="119" t="s">
        <v>35</v>
      </c>
      <c r="I9" s="41" t="s">
        <v>35</v>
      </c>
      <c r="J9" s="36">
        <v>7</v>
      </c>
      <c r="K9" s="178"/>
    </row>
    <row r="10" spans="1:14" ht="31.5" customHeight="1" x14ac:dyDescent="0.3">
      <c r="A10" s="51"/>
      <c r="B10" s="71" t="s">
        <v>208</v>
      </c>
      <c r="C10" s="96"/>
      <c r="D10" s="38" t="s">
        <v>225</v>
      </c>
      <c r="E10" s="39" t="s">
        <v>226</v>
      </c>
      <c r="F10" s="118" t="s">
        <v>35</v>
      </c>
      <c r="G10" s="118" t="s">
        <v>35</v>
      </c>
      <c r="H10" s="119" t="s">
        <v>35</v>
      </c>
      <c r="I10" s="36" t="s">
        <v>35</v>
      </c>
      <c r="J10" s="36">
        <v>8</v>
      </c>
      <c r="K10" s="178"/>
    </row>
    <row r="11" spans="1:14" ht="31.8" thickBot="1" x14ac:dyDescent="0.35">
      <c r="A11" s="51"/>
      <c r="B11" s="42" t="s">
        <v>209</v>
      </c>
      <c r="C11" s="97"/>
      <c r="D11" s="120" t="s">
        <v>35</v>
      </c>
      <c r="E11" s="121" t="s">
        <v>35</v>
      </c>
      <c r="F11" s="121" t="s">
        <v>35</v>
      </c>
      <c r="G11" s="121" t="s">
        <v>35</v>
      </c>
      <c r="H11" s="122" t="s">
        <v>215</v>
      </c>
      <c r="I11" s="87" t="s">
        <v>35</v>
      </c>
      <c r="J11" s="43">
        <v>8</v>
      </c>
      <c r="K11" s="178"/>
    </row>
    <row r="12" spans="1:14" ht="15" thickBot="1" x14ac:dyDescent="0.35">
      <c r="A12" s="49"/>
      <c r="I12" s="44"/>
    </row>
    <row r="13" spans="1:14" ht="26.4" thickBot="1" x14ac:dyDescent="0.35">
      <c r="A13" s="49"/>
      <c r="B13" s="54" t="s">
        <v>3</v>
      </c>
      <c r="C13" s="45" t="str">
        <f ca="1">HLOOKUP(MID(B$1,6,25),Tables!$M$5:$AC$100,88,FALSE)</f>
        <v/>
      </c>
      <c r="K13" s="46"/>
      <c r="L13" s="46"/>
      <c r="M13" s="46"/>
      <c r="N13" s="46"/>
    </row>
    <row r="14" spans="1:14" ht="15.75" customHeight="1" thickBot="1" x14ac:dyDescent="0.35">
      <c r="A14" s="49"/>
      <c r="I14" s="259" t="s">
        <v>22</v>
      </c>
      <c r="J14" s="260"/>
    </row>
    <row r="15" spans="1:14" ht="15" customHeight="1" x14ac:dyDescent="0.3">
      <c r="B15" s="268" t="s">
        <v>47</v>
      </c>
      <c r="C15" s="269"/>
      <c r="I15" s="261"/>
      <c r="J15" s="262"/>
    </row>
    <row r="16" spans="1:14" ht="15" customHeight="1" x14ac:dyDescent="0.3">
      <c r="B16" s="270"/>
      <c r="C16" s="271"/>
      <c r="I16" s="261"/>
      <c r="J16" s="262"/>
    </row>
    <row r="17" spans="1:10" ht="15.75" customHeight="1" thickBot="1" x14ac:dyDescent="0.35">
      <c r="A17" s="49"/>
      <c r="B17" s="272"/>
      <c r="C17" s="273"/>
      <c r="I17" s="263"/>
      <c r="J17" s="264"/>
    </row>
    <row r="18" spans="1:10" ht="23.4" x14ac:dyDescent="0.3">
      <c r="D18" s="24"/>
      <c r="E18" s="24"/>
    </row>
  </sheetData>
  <sheetProtection algorithmName="SHA-512" hashValue="74wTLBfcWWqZL8HCFHx2g2JaVC+Ne9S6CFdw8Vd0HqByC9hHelXCUDW5GrxXKgMmZsWc8UBotJQoyeR+R5EOkA==" saltValue="Nph9tFvEyGGGfbECENK5uQ==" spinCount="100000" sheet="1" objects="1" scenarios="1"/>
  <protectedRanges>
    <protectedRange sqref="C3:C6" name="Range1_2"/>
    <protectedRange sqref="C7:C11" name="Range1_2_1"/>
    <protectedRange sqref="E2 D2:D11 E3:H11" name="Range1_1"/>
    <protectedRange sqref="J3:K11" name="Range1_1_1_1"/>
  </protectedRanges>
  <mergeCells count="3">
    <mergeCell ref="D1:I1"/>
    <mergeCell ref="B15:C17"/>
    <mergeCell ref="I14:J17"/>
  </mergeCells>
  <conditionalFormatting sqref="C13">
    <cfRule type="containsText" dxfId="67" priority="1" operator="containsText" text="T">
      <formula>NOT(ISERROR(SEARCH("T",C13)))</formula>
    </cfRule>
    <cfRule type="containsText" dxfId="66" priority="2" operator="containsText" text="M">
      <formula>NOT(ISERROR(SEARCH("M",C13)))</formula>
    </cfRule>
    <cfRule type="containsText" dxfId="65" priority="3" operator="containsText" text="S">
      <formula>NOT(ISERROR(SEARCH("S",C13)))</formula>
    </cfRule>
    <cfRule type="containsText" dxfId="64" priority="4" operator="containsText" text="N">
      <formula>NOT(ISERROR(SEARCH("N",C13)))</formula>
    </cfRule>
  </conditionalFormatting>
  <dataValidations count="1">
    <dataValidation type="list" allowBlank="1" showInputMessage="1" showErrorMessage="1" sqref="C3:C11">
      <formula1>"T,M,S,N"</formula1>
    </dataValidation>
  </dataValidations>
  <hyperlinks>
    <hyperlink ref="I14:J17" location="Overview!A1" display="Click here to go back to the overview pag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D2"/>
  </sheetPr>
  <dimension ref="A1:K11"/>
  <sheetViews>
    <sheetView showRowColHeaders="0" zoomScaleNormal="100" workbookViewId="0">
      <selection activeCell="C7" sqref="C7"/>
    </sheetView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5" width="9.6640625" style="26" customWidth="1"/>
    <col min="6" max="6" width="11.6640625" style="26" customWidth="1"/>
    <col min="7" max="8" width="14.6640625" style="26" customWidth="1"/>
    <col min="9" max="16384" width="9.109375" style="26"/>
  </cols>
  <sheetData>
    <row r="1" spans="1:11" ht="37.5" customHeight="1" thickBot="1" x14ac:dyDescent="0.35">
      <c r="A1" s="50"/>
      <c r="B1" s="72" t="s">
        <v>240</v>
      </c>
      <c r="D1" s="265" t="s">
        <v>24</v>
      </c>
      <c r="E1" s="266"/>
      <c r="F1" s="267"/>
      <c r="G1" s="53"/>
      <c r="H1" s="176"/>
    </row>
    <row r="2" spans="1:11" ht="21.6" thickBot="1" x14ac:dyDescent="0.45">
      <c r="A2" s="49"/>
      <c r="B2" s="73" t="s">
        <v>25</v>
      </c>
      <c r="C2" s="94" t="s">
        <v>26</v>
      </c>
      <c r="D2" s="60" t="s">
        <v>27</v>
      </c>
      <c r="E2" s="62" t="s">
        <v>28</v>
      </c>
      <c r="F2" s="32" t="s">
        <v>30</v>
      </c>
      <c r="G2" s="33" t="s">
        <v>31</v>
      </c>
      <c r="H2" s="177"/>
    </row>
    <row r="3" spans="1:11" ht="31.5" customHeight="1" x14ac:dyDescent="0.3">
      <c r="A3" s="51"/>
      <c r="B3" s="74" t="s">
        <v>241</v>
      </c>
      <c r="C3" s="95"/>
      <c r="D3" s="63" t="s">
        <v>243</v>
      </c>
      <c r="E3" s="64" t="s">
        <v>35</v>
      </c>
      <c r="F3" s="105" t="s">
        <v>281</v>
      </c>
      <c r="G3" s="35" t="s">
        <v>282</v>
      </c>
      <c r="H3" s="178"/>
    </row>
    <row r="4" spans="1:11" ht="26.4" thickBot="1" x14ac:dyDescent="0.35">
      <c r="A4" s="51"/>
      <c r="B4" s="77" t="s">
        <v>242</v>
      </c>
      <c r="C4" s="97"/>
      <c r="D4" s="120" t="s">
        <v>243</v>
      </c>
      <c r="E4" s="122" t="s">
        <v>216</v>
      </c>
      <c r="F4" s="87" t="s">
        <v>35</v>
      </c>
      <c r="G4" s="43" t="s">
        <v>283</v>
      </c>
      <c r="H4" s="178"/>
    </row>
    <row r="5" spans="1:11" ht="15" thickBot="1" x14ac:dyDescent="0.35">
      <c r="A5" s="49"/>
      <c r="F5" s="44"/>
    </row>
    <row r="6" spans="1:11" ht="26.4" thickBot="1" x14ac:dyDescent="0.35">
      <c r="A6" s="49"/>
      <c r="B6" s="54" t="s">
        <v>3</v>
      </c>
      <c r="C6" s="45" t="str">
        <f ca="1">HLOOKUP(MID(B$1,6,25),Tables!$M$5:$AC$100,88,FALSE)</f>
        <v/>
      </c>
      <c r="H6" s="46"/>
      <c r="I6" s="46"/>
      <c r="J6" s="46"/>
      <c r="K6" s="46"/>
    </row>
    <row r="7" spans="1:11" ht="15.75" customHeight="1" thickBot="1" x14ac:dyDescent="0.35">
      <c r="A7" s="49"/>
      <c r="F7" s="259" t="s">
        <v>22</v>
      </c>
      <c r="G7" s="260"/>
    </row>
    <row r="8" spans="1:11" ht="15" customHeight="1" x14ac:dyDescent="0.3">
      <c r="B8" s="268" t="s">
        <v>47</v>
      </c>
      <c r="C8" s="269"/>
      <c r="F8" s="261"/>
      <c r="G8" s="262"/>
    </row>
    <row r="9" spans="1:11" ht="15" customHeight="1" x14ac:dyDescent="0.3">
      <c r="B9" s="270"/>
      <c r="C9" s="271"/>
      <c r="F9" s="261"/>
      <c r="G9" s="262"/>
    </row>
    <row r="10" spans="1:11" ht="15.75" customHeight="1" thickBot="1" x14ac:dyDescent="0.35">
      <c r="A10" s="49"/>
      <c r="B10" s="272"/>
      <c r="C10" s="273"/>
      <c r="F10" s="263"/>
      <c r="G10" s="264"/>
    </row>
    <row r="11" spans="1:11" ht="23.4" x14ac:dyDescent="0.3">
      <c r="D11" s="24"/>
      <c r="E11" s="24"/>
    </row>
  </sheetData>
  <sheetProtection algorithmName="SHA-512" hashValue="eeK6RY72QeRgigjA6tAIaLYEF0U1Y93YhffnmJt7vJVlBQLquY5CtdPgHS4cHrr8oTOlSbhS/VBr/5v0Bj6nDA==" saltValue="QJMyp+6K69MeSLLKcCKpRw==" spinCount="100000" sheet="1" objects="1" scenarios="1"/>
  <protectedRanges>
    <protectedRange sqref="C3:C4" name="Range1_2"/>
    <protectedRange sqref="D3:D4" name="Range1_1_1_1"/>
  </protectedRanges>
  <mergeCells count="3">
    <mergeCell ref="D1:F1"/>
    <mergeCell ref="B8:C10"/>
    <mergeCell ref="F7:G10"/>
  </mergeCells>
  <conditionalFormatting sqref="C6">
    <cfRule type="containsText" dxfId="63" priority="1" operator="containsText" text="T">
      <formula>NOT(ISERROR(SEARCH("T",C6)))</formula>
    </cfRule>
    <cfRule type="containsText" dxfId="62" priority="2" operator="containsText" text="M">
      <formula>NOT(ISERROR(SEARCH("M",C6)))</formula>
    </cfRule>
    <cfRule type="containsText" dxfId="61" priority="3" operator="containsText" text="S">
      <formula>NOT(ISERROR(SEARCH("S",C6)))</formula>
    </cfRule>
    <cfRule type="containsText" dxfId="60" priority="4" operator="containsText" text="N">
      <formula>NOT(ISERROR(SEARCH("N",C6)))</formula>
    </cfRule>
  </conditionalFormatting>
  <dataValidations count="1">
    <dataValidation type="list" allowBlank="1" showInputMessage="1" showErrorMessage="1" sqref="C3:C4">
      <formula1>"T,M,S,N"</formula1>
    </dataValidation>
  </dataValidations>
  <hyperlinks>
    <hyperlink ref="F7:G10" location="Overview!A1" display="Click here to go back to the overview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L13"/>
  <sheetViews>
    <sheetView showRowColHeaders="0" zoomScaleNormal="100" workbookViewId="0"/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6" width="9.6640625" style="26" customWidth="1"/>
    <col min="7" max="7" width="11.6640625" style="26" customWidth="1"/>
    <col min="8" max="9" width="14.6640625" style="26" customWidth="1"/>
    <col min="10" max="16384" width="9.109375" style="26"/>
  </cols>
  <sheetData>
    <row r="1" spans="1:12" ht="37.5" customHeight="1" thickBot="1" x14ac:dyDescent="0.35">
      <c r="A1" s="50"/>
      <c r="B1" s="55" t="s">
        <v>254</v>
      </c>
      <c r="D1" s="265" t="s">
        <v>24</v>
      </c>
      <c r="E1" s="266"/>
      <c r="F1" s="266"/>
      <c r="G1" s="267"/>
      <c r="H1" s="53"/>
      <c r="I1" s="176"/>
    </row>
    <row r="2" spans="1:12" ht="21.6" thickBot="1" x14ac:dyDescent="0.35">
      <c r="A2" s="49"/>
      <c r="B2" s="27" t="s">
        <v>25</v>
      </c>
      <c r="C2" s="28" t="s">
        <v>26</v>
      </c>
      <c r="D2" s="29" t="s">
        <v>27</v>
      </c>
      <c r="E2" s="30" t="s">
        <v>28</v>
      </c>
      <c r="F2" s="31" t="s">
        <v>29</v>
      </c>
      <c r="G2" s="32" t="s">
        <v>30</v>
      </c>
      <c r="H2" s="33" t="s">
        <v>31</v>
      </c>
      <c r="I2" s="177"/>
    </row>
    <row r="3" spans="1:12" ht="31.5" customHeight="1" x14ac:dyDescent="0.3">
      <c r="A3" s="51"/>
      <c r="B3" s="34" t="s">
        <v>49</v>
      </c>
      <c r="C3" s="95"/>
      <c r="D3" s="135" t="s">
        <v>53</v>
      </c>
      <c r="E3" s="57" t="s">
        <v>54</v>
      </c>
      <c r="F3" s="137" t="s">
        <v>35</v>
      </c>
      <c r="G3" s="41" t="s">
        <v>263</v>
      </c>
      <c r="H3" s="36" t="s">
        <v>274</v>
      </c>
      <c r="I3" s="178"/>
    </row>
    <row r="4" spans="1:12" ht="31.2" x14ac:dyDescent="0.3">
      <c r="A4" s="51"/>
      <c r="B4" s="37" t="s">
        <v>50</v>
      </c>
      <c r="C4" s="96"/>
      <c r="D4" s="38" t="s">
        <v>55</v>
      </c>
      <c r="E4" s="39" t="s">
        <v>35</v>
      </c>
      <c r="F4" s="40" t="s">
        <v>35</v>
      </c>
      <c r="G4" s="41" t="s">
        <v>264</v>
      </c>
      <c r="H4" s="36" t="s">
        <v>276</v>
      </c>
      <c r="I4" s="178"/>
    </row>
    <row r="5" spans="1:12" ht="31.2" x14ac:dyDescent="0.3">
      <c r="A5" s="51"/>
      <c r="B5" s="37" t="s">
        <v>51</v>
      </c>
      <c r="C5" s="96"/>
      <c r="D5" s="38" t="s">
        <v>35</v>
      </c>
      <c r="E5" s="39" t="s">
        <v>35</v>
      </c>
      <c r="F5" s="40" t="s">
        <v>35</v>
      </c>
      <c r="G5" s="41" t="s">
        <v>35</v>
      </c>
      <c r="H5" s="36" t="s">
        <v>275</v>
      </c>
      <c r="I5" s="178"/>
    </row>
    <row r="6" spans="1:12" ht="26.4" thickBot="1" x14ac:dyDescent="0.35">
      <c r="A6" s="51"/>
      <c r="B6" s="42" t="s">
        <v>52</v>
      </c>
      <c r="C6" s="97"/>
      <c r="D6" s="83" t="s">
        <v>35</v>
      </c>
      <c r="E6" s="84" t="s">
        <v>35</v>
      </c>
      <c r="F6" s="85" t="s">
        <v>35</v>
      </c>
      <c r="G6" s="43" t="s">
        <v>35</v>
      </c>
      <c r="H6" s="43">
        <v>6</v>
      </c>
      <c r="I6" s="178"/>
    </row>
    <row r="7" spans="1:12" ht="15" thickBot="1" x14ac:dyDescent="0.35">
      <c r="A7" s="49"/>
      <c r="G7" s="44"/>
    </row>
    <row r="8" spans="1:12" ht="26.4" thickBot="1" x14ac:dyDescent="0.35">
      <c r="A8" s="49"/>
      <c r="B8" s="54" t="s">
        <v>3</v>
      </c>
      <c r="C8" s="45" t="str">
        <f ca="1">HLOOKUP(MID(B$1,6,25),Tables!$M$5:$AC$100,88,FALSE)</f>
        <v/>
      </c>
      <c r="I8" s="46"/>
      <c r="J8" s="46"/>
      <c r="K8" s="46"/>
      <c r="L8" s="46"/>
    </row>
    <row r="9" spans="1:12" ht="15.75" customHeight="1" thickBot="1" x14ac:dyDescent="0.35">
      <c r="A9" s="49"/>
      <c r="G9" s="259" t="s">
        <v>22</v>
      </c>
      <c r="H9" s="260"/>
    </row>
    <row r="10" spans="1:12" ht="15" customHeight="1" x14ac:dyDescent="0.3">
      <c r="B10" s="268" t="s">
        <v>47</v>
      </c>
      <c r="C10" s="269"/>
      <c r="G10" s="261"/>
      <c r="H10" s="262"/>
    </row>
    <row r="11" spans="1:12" ht="15" customHeight="1" x14ac:dyDescent="0.3">
      <c r="B11" s="270"/>
      <c r="C11" s="271"/>
      <c r="G11" s="261"/>
      <c r="H11" s="262"/>
    </row>
    <row r="12" spans="1:12" ht="15.75" customHeight="1" thickBot="1" x14ac:dyDescent="0.35">
      <c r="A12" s="49"/>
      <c r="B12" s="272"/>
      <c r="C12" s="273"/>
      <c r="G12" s="263"/>
      <c r="H12" s="264"/>
    </row>
    <row r="13" spans="1:12" ht="23.4" x14ac:dyDescent="0.3">
      <c r="D13" s="24"/>
      <c r="E13" s="24"/>
    </row>
  </sheetData>
  <sheetProtection algorithmName="SHA-512" hashValue="YWVP7b/zPQ9892JRVsY7TsTBAZLcUckx+h5yat1GRriOvyHJ6FSU+2NRe9cZVp9uKnM+5Q/IaXbrBDSEIIlVTg==" saltValue="6t9XdLmC3/xlElgwqAeuJA==" spinCount="100000" sheet="1" objects="1" scenarios="1"/>
  <protectedRanges>
    <protectedRange sqref="C3:C6" name="Range1_2"/>
  </protectedRanges>
  <mergeCells count="3">
    <mergeCell ref="D1:G1"/>
    <mergeCell ref="B10:C12"/>
    <mergeCell ref="G9:H12"/>
  </mergeCells>
  <conditionalFormatting sqref="C8">
    <cfRule type="containsText" dxfId="59" priority="1" operator="containsText" text="T">
      <formula>NOT(ISERROR(SEARCH("T",C8)))</formula>
    </cfRule>
    <cfRule type="containsText" dxfId="58" priority="2" operator="containsText" text="M">
      <formula>NOT(ISERROR(SEARCH("M",C8)))</formula>
    </cfRule>
    <cfRule type="containsText" dxfId="57" priority="3" operator="containsText" text="S">
      <formula>NOT(ISERROR(SEARCH("S",C8)))</formula>
    </cfRule>
    <cfRule type="containsText" dxfId="56" priority="4" operator="containsText" text="N">
      <formula>NOT(ISERROR(SEARCH("N",C8)))</formula>
    </cfRule>
  </conditionalFormatting>
  <dataValidations count="1">
    <dataValidation type="list" allowBlank="1" showInputMessage="1" showErrorMessage="1" sqref="C3:C6">
      <formula1>"T,M,S,N"</formula1>
    </dataValidation>
  </dataValidations>
  <hyperlinks>
    <hyperlink ref="G9:H12" location="Overview!A1" display="Click here to go back to the overview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D990"/>
  </sheetPr>
  <dimension ref="A1:L16"/>
  <sheetViews>
    <sheetView showRowColHeaders="0" zoomScaleNormal="100" workbookViewId="0"/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6" width="9.6640625" style="26" customWidth="1"/>
    <col min="7" max="7" width="11.6640625" style="26" customWidth="1"/>
    <col min="8" max="9" width="14.6640625" style="26" customWidth="1"/>
    <col min="10" max="16384" width="9.109375" style="26"/>
  </cols>
  <sheetData>
    <row r="1" spans="1:12" ht="37.5" customHeight="1" thickBot="1" x14ac:dyDescent="0.35">
      <c r="A1" s="50"/>
      <c r="B1" s="104" t="s">
        <v>255</v>
      </c>
      <c r="D1" s="265" t="s">
        <v>24</v>
      </c>
      <c r="E1" s="266"/>
      <c r="F1" s="266"/>
      <c r="G1" s="267"/>
      <c r="H1" s="53"/>
      <c r="I1" s="176"/>
    </row>
    <row r="2" spans="1:12" ht="21.6" thickBot="1" x14ac:dyDescent="0.45">
      <c r="A2" s="49"/>
      <c r="B2" s="73" t="s">
        <v>25</v>
      </c>
      <c r="C2" s="28" t="s">
        <v>26</v>
      </c>
      <c r="D2" s="29" t="s">
        <v>61</v>
      </c>
      <c r="E2" s="30" t="s">
        <v>27</v>
      </c>
      <c r="F2" s="31" t="s">
        <v>28</v>
      </c>
      <c r="G2" s="32" t="s">
        <v>30</v>
      </c>
      <c r="H2" s="33" t="s">
        <v>31</v>
      </c>
      <c r="I2" s="177"/>
    </row>
    <row r="3" spans="1:12" ht="31.5" customHeight="1" x14ac:dyDescent="0.3">
      <c r="A3" s="51"/>
      <c r="B3" s="74" t="s">
        <v>146</v>
      </c>
      <c r="C3" s="95"/>
      <c r="D3" s="47" t="s">
        <v>148</v>
      </c>
      <c r="E3" s="116" t="s">
        <v>149</v>
      </c>
      <c r="F3" s="64" t="s">
        <v>150</v>
      </c>
      <c r="G3" s="105" t="s">
        <v>295</v>
      </c>
      <c r="H3" s="35" t="s">
        <v>309</v>
      </c>
      <c r="I3" s="178"/>
    </row>
    <row r="4" spans="1:12" ht="25.8" x14ac:dyDescent="0.3">
      <c r="A4" s="51"/>
      <c r="B4" s="76" t="s">
        <v>147</v>
      </c>
      <c r="C4" s="96"/>
      <c r="D4" s="179" t="s">
        <v>151</v>
      </c>
      <c r="E4" s="180" t="s">
        <v>152</v>
      </c>
      <c r="F4" s="181" t="s">
        <v>35</v>
      </c>
      <c r="G4" s="41" t="s">
        <v>296</v>
      </c>
      <c r="H4" s="36" t="s">
        <v>310</v>
      </c>
      <c r="I4" s="178"/>
    </row>
    <row r="5" spans="1:12" ht="25.8" x14ac:dyDescent="0.3">
      <c r="A5" s="49"/>
      <c r="B5" s="190" t="s">
        <v>331</v>
      </c>
      <c r="C5" s="96"/>
      <c r="D5" s="193" t="s">
        <v>35</v>
      </c>
      <c r="E5" s="194" t="s">
        <v>35</v>
      </c>
      <c r="F5" s="195" t="s">
        <v>35</v>
      </c>
      <c r="G5" s="197" t="s">
        <v>35</v>
      </c>
      <c r="H5" s="199" t="s">
        <v>35</v>
      </c>
    </row>
    <row r="6" spans="1:12" ht="31.2" x14ac:dyDescent="0.3">
      <c r="A6" s="49"/>
      <c r="B6" s="190" t="s">
        <v>318</v>
      </c>
      <c r="C6" s="96"/>
      <c r="D6" s="179" t="s">
        <v>323</v>
      </c>
      <c r="E6" s="180" t="s">
        <v>322</v>
      </c>
      <c r="F6" s="181" t="s">
        <v>324</v>
      </c>
      <c r="G6" s="41" t="s">
        <v>328</v>
      </c>
      <c r="H6" s="36">
        <v>5</v>
      </c>
      <c r="I6" s="46"/>
      <c r="J6" s="46"/>
      <c r="K6" s="46"/>
      <c r="L6" s="46"/>
    </row>
    <row r="7" spans="1:12" ht="29.4" customHeight="1" x14ac:dyDescent="0.3">
      <c r="A7" s="49"/>
      <c r="B7" s="189" t="s">
        <v>319</v>
      </c>
      <c r="C7" s="96"/>
      <c r="D7" s="193" t="s">
        <v>35</v>
      </c>
      <c r="E7" s="194" t="s">
        <v>35</v>
      </c>
      <c r="F7" s="181" t="s">
        <v>326</v>
      </c>
      <c r="G7" s="41" t="s">
        <v>330</v>
      </c>
      <c r="H7" s="36">
        <v>6</v>
      </c>
    </row>
    <row r="8" spans="1:12" ht="29.4" customHeight="1" thickBot="1" x14ac:dyDescent="0.35">
      <c r="A8" s="49"/>
      <c r="B8" s="191" t="s">
        <v>320</v>
      </c>
      <c r="C8" s="184"/>
      <c r="D8" s="196" t="s">
        <v>327</v>
      </c>
      <c r="E8" s="185" t="s">
        <v>321</v>
      </c>
      <c r="F8" s="186" t="s">
        <v>325</v>
      </c>
      <c r="G8" s="187" t="s">
        <v>329</v>
      </c>
      <c r="H8" s="188">
        <v>7</v>
      </c>
    </row>
    <row r="9" spans="1:12" ht="15" customHeight="1" thickBot="1" x14ac:dyDescent="0.35">
      <c r="B9" s="183"/>
      <c r="C9" s="183"/>
      <c r="D9" s="49"/>
      <c r="E9" s="49"/>
      <c r="F9" s="49"/>
      <c r="G9" s="182"/>
      <c r="H9" s="182"/>
    </row>
    <row r="10" spans="1:12" ht="23.4" customHeight="1" thickBot="1" x14ac:dyDescent="0.35">
      <c r="B10" s="54" t="s">
        <v>3</v>
      </c>
      <c r="C10" s="45" t="str">
        <f ca="1">HLOOKUP(MID(B$1,6,25),Tables!$M$5:$AC$100,88,FALSE)</f>
        <v/>
      </c>
    </row>
    <row r="11" spans="1:12" ht="15.75" customHeight="1" thickBot="1" x14ac:dyDescent="0.35">
      <c r="A11" s="49"/>
      <c r="G11" s="259" t="s">
        <v>22</v>
      </c>
      <c r="H11" s="260"/>
    </row>
    <row r="12" spans="1:12" ht="31.2" customHeight="1" x14ac:dyDescent="0.3">
      <c r="B12" s="268" t="s">
        <v>47</v>
      </c>
      <c r="C12" s="269"/>
      <c r="G12" s="261"/>
      <c r="H12" s="262"/>
    </row>
    <row r="13" spans="1:12" ht="15" customHeight="1" x14ac:dyDescent="0.3">
      <c r="B13" s="270"/>
      <c r="C13" s="271"/>
      <c r="G13" s="261"/>
      <c r="H13" s="262"/>
    </row>
    <row r="14" spans="1:12" ht="14.4" customHeight="1" thickBot="1" x14ac:dyDescent="0.35">
      <c r="B14" s="272"/>
      <c r="C14" s="273"/>
      <c r="G14" s="263"/>
      <c r="H14" s="264"/>
    </row>
    <row r="15" spans="1:12" ht="14.4" customHeight="1" x14ac:dyDescent="0.3"/>
    <row r="16" spans="1:12" ht="15" customHeight="1" x14ac:dyDescent="0.3"/>
  </sheetData>
  <sheetProtection algorithmName="SHA-512" hashValue="AXZomkciI6E02aQgMaciSrPZeKFiuKrf1TaWoz49QMyRMaxyKUDkC36vHVP6PvBX/OiMOFmP6QTC+Gh/h8afEw==" saltValue="dWiXc+SB0tl0KKoA5OU5bA==" spinCount="100000" sheet="1" objects="1" scenarios="1"/>
  <protectedRanges>
    <protectedRange sqref="C3:C8" name="Range1_2"/>
    <protectedRange sqref="D3:E8" name="Range1_1_1_1_1"/>
  </protectedRanges>
  <mergeCells count="3">
    <mergeCell ref="G11:H14"/>
    <mergeCell ref="B12:C14"/>
    <mergeCell ref="D1:G1"/>
  </mergeCells>
  <conditionalFormatting sqref="C10">
    <cfRule type="containsText" dxfId="55" priority="1" operator="containsText" text="T">
      <formula>NOT(ISERROR(SEARCH("T",C10)))</formula>
    </cfRule>
    <cfRule type="containsText" dxfId="54" priority="2" operator="containsText" text="M">
      <formula>NOT(ISERROR(SEARCH("M",C10)))</formula>
    </cfRule>
    <cfRule type="containsText" dxfId="53" priority="3" operator="containsText" text="S">
      <formula>NOT(ISERROR(SEARCH("S",C10)))</formula>
    </cfRule>
    <cfRule type="containsText" dxfId="52" priority="4" operator="containsText" text="N">
      <formula>NOT(ISERROR(SEARCH("N",C10)))</formula>
    </cfRule>
  </conditionalFormatting>
  <dataValidations count="1">
    <dataValidation type="list" allowBlank="1" showInputMessage="1" showErrorMessage="1" sqref="C3:C8">
      <formula1>"T,M,S,N"</formula1>
    </dataValidation>
  </dataValidations>
  <hyperlinks>
    <hyperlink ref="G11:H14" location="Overview!A1" display="Click here to go back to the overview pag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8D2"/>
  </sheetPr>
  <dimension ref="A1:M19"/>
  <sheetViews>
    <sheetView showRowColHeaders="0" zoomScaleNormal="100" workbookViewId="0">
      <selection activeCell="C14" sqref="C14"/>
    </sheetView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7" width="9.6640625" style="26" customWidth="1"/>
    <col min="8" max="8" width="11.6640625" style="26" customWidth="1"/>
    <col min="9" max="10" width="14.6640625" style="26" customWidth="1"/>
    <col min="11" max="16384" width="9.109375" style="26"/>
  </cols>
  <sheetData>
    <row r="1" spans="1:13" ht="37.5" customHeight="1" thickBot="1" x14ac:dyDescent="0.35">
      <c r="A1" s="50"/>
      <c r="B1" s="72" t="s">
        <v>71</v>
      </c>
      <c r="D1" s="265" t="s">
        <v>24</v>
      </c>
      <c r="E1" s="266"/>
      <c r="F1" s="266"/>
      <c r="G1" s="266"/>
      <c r="H1" s="267"/>
      <c r="I1" s="53"/>
      <c r="J1" s="176"/>
    </row>
    <row r="2" spans="1:13" ht="21.6" thickBot="1" x14ac:dyDescent="0.45">
      <c r="A2" s="49"/>
      <c r="B2" s="73" t="s">
        <v>25</v>
      </c>
      <c r="C2" s="94" t="s">
        <v>26</v>
      </c>
      <c r="D2" s="79" t="s">
        <v>61</v>
      </c>
      <c r="E2" s="80" t="s">
        <v>27</v>
      </c>
      <c r="F2" s="81" t="s">
        <v>28</v>
      </c>
      <c r="G2" s="82" t="s">
        <v>29</v>
      </c>
      <c r="H2" s="32" t="s">
        <v>30</v>
      </c>
      <c r="I2" s="33" t="s">
        <v>31</v>
      </c>
      <c r="J2" s="177"/>
    </row>
    <row r="3" spans="1:13" ht="31.5" customHeight="1" x14ac:dyDescent="0.3">
      <c r="A3" s="51"/>
      <c r="B3" s="98" t="s">
        <v>72</v>
      </c>
      <c r="C3" s="95"/>
      <c r="D3" s="115" t="s">
        <v>35</v>
      </c>
      <c r="E3" s="136" t="s">
        <v>82</v>
      </c>
      <c r="F3" s="136" t="s">
        <v>35</v>
      </c>
      <c r="G3" s="137" t="s">
        <v>35</v>
      </c>
      <c r="H3" s="105" t="s">
        <v>269</v>
      </c>
      <c r="I3" s="35">
        <v>1</v>
      </c>
      <c r="J3" s="178"/>
    </row>
    <row r="4" spans="1:13" ht="31.2" x14ac:dyDescent="0.3">
      <c r="A4" s="51"/>
      <c r="B4" s="99" t="s">
        <v>73</v>
      </c>
      <c r="C4" s="96"/>
      <c r="D4" s="93" t="s">
        <v>83</v>
      </c>
      <c r="E4" s="39" t="s">
        <v>35</v>
      </c>
      <c r="F4" s="39" t="s">
        <v>35</v>
      </c>
      <c r="G4" s="40" t="s">
        <v>35</v>
      </c>
      <c r="H4" s="41" t="s">
        <v>269</v>
      </c>
      <c r="I4" s="36">
        <v>2</v>
      </c>
      <c r="J4" s="178"/>
    </row>
    <row r="5" spans="1:13" ht="31.2" x14ac:dyDescent="0.3">
      <c r="A5" s="51"/>
      <c r="B5" s="99" t="s">
        <v>74</v>
      </c>
      <c r="C5" s="96"/>
      <c r="D5" s="93" t="s">
        <v>84</v>
      </c>
      <c r="E5" s="39" t="s">
        <v>85</v>
      </c>
      <c r="F5" s="39" t="s">
        <v>86</v>
      </c>
      <c r="G5" s="40" t="s">
        <v>35</v>
      </c>
      <c r="H5" s="41" t="s">
        <v>271</v>
      </c>
      <c r="I5" s="36">
        <v>4</v>
      </c>
      <c r="J5" s="178"/>
    </row>
    <row r="6" spans="1:13" ht="25.8" x14ac:dyDescent="0.3">
      <c r="A6" s="51"/>
      <c r="B6" s="99" t="s">
        <v>75</v>
      </c>
      <c r="C6" s="96"/>
      <c r="D6" s="93" t="s">
        <v>35</v>
      </c>
      <c r="E6" s="39" t="s">
        <v>85</v>
      </c>
      <c r="F6" s="39" t="s">
        <v>35</v>
      </c>
      <c r="G6" s="40" t="s">
        <v>272</v>
      </c>
      <c r="H6" s="36" t="s">
        <v>35</v>
      </c>
      <c r="I6" s="36">
        <v>5</v>
      </c>
      <c r="J6" s="178"/>
    </row>
    <row r="7" spans="1:13" ht="31.5" customHeight="1" x14ac:dyDescent="0.3">
      <c r="A7" s="51"/>
      <c r="B7" s="99" t="s">
        <v>76</v>
      </c>
      <c r="C7" s="96"/>
      <c r="D7" s="93" t="s">
        <v>35</v>
      </c>
      <c r="E7" s="39" t="s">
        <v>85</v>
      </c>
      <c r="F7" s="39" t="s">
        <v>35</v>
      </c>
      <c r="G7" s="40" t="s">
        <v>272</v>
      </c>
      <c r="H7" s="36" t="s">
        <v>35</v>
      </c>
      <c r="I7" s="36">
        <v>5</v>
      </c>
      <c r="J7" s="178"/>
    </row>
    <row r="8" spans="1:13" ht="25.8" x14ac:dyDescent="0.3">
      <c r="A8" s="51"/>
      <c r="B8" s="99" t="s">
        <v>77</v>
      </c>
      <c r="C8" s="96"/>
      <c r="D8" s="93" t="s">
        <v>308</v>
      </c>
      <c r="E8" s="39" t="s">
        <v>87</v>
      </c>
      <c r="F8" s="39" t="s">
        <v>88</v>
      </c>
      <c r="G8" s="40" t="s">
        <v>35</v>
      </c>
      <c r="H8" s="41" t="s">
        <v>273</v>
      </c>
      <c r="I8" s="36">
        <v>6</v>
      </c>
      <c r="J8" s="178"/>
    </row>
    <row r="9" spans="1:13" ht="25.8" x14ac:dyDescent="0.3">
      <c r="A9" s="51"/>
      <c r="B9" s="99" t="s">
        <v>78</v>
      </c>
      <c r="C9" s="96"/>
      <c r="D9" s="93" t="s">
        <v>35</v>
      </c>
      <c r="E9" s="39" t="s">
        <v>35</v>
      </c>
      <c r="F9" s="39" t="s">
        <v>35</v>
      </c>
      <c r="G9" s="40" t="s">
        <v>89</v>
      </c>
      <c r="H9" s="41" t="s">
        <v>35</v>
      </c>
      <c r="I9" s="36">
        <v>3</v>
      </c>
      <c r="J9" s="178"/>
    </row>
    <row r="10" spans="1:13" ht="31.5" customHeight="1" x14ac:dyDescent="0.3">
      <c r="A10" s="51"/>
      <c r="B10" s="100" t="s">
        <v>79</v>
      </c>
      <c r="C10" s="96"/>
      <c r="D10" s="93" t="s">
        <v>35</v>
      </c>
      <c r="E10" s="39" t="s">
        <v>35</v>
      </c>
      <c r="F10" s="39" t="s">
        <v>90</v>
      </c>
      <c r="G10" s="40" t="s">
        <v>93</v>
      </c>
      <c r="H10" s="41" t="s">
        <v>277</v>
      </c>
      <c r="I10" s="36" t="s">
        <v>270</v>
      </c>
      <c r="J10" s="178"/>
    </row>
    <row r="11" spans="1:13" ht="25.8" x14ac:dyDescent="0.3">
      <c r="A11" s="51"/>
      <c r="B11" s="100" t="s">
        <v>80</v>
      </c>
      <c r="C11" s="96"/>
      <c r="D11" s="93" t="s">
        <v>35</v>
      </c>
      <c r="E11" s="39" t="s">
        <v>91</v>
      </c>
      <c r="F11" s="39" t="s">
        <v>92</v>
      </c>
      <c r="G11" s="40" t="s">
        <v>35</v>
      </c>
      <c r="H11" s="41" t="s">
        <v>278</v>
      </c>
      <c r="I11" s="36">
        <v>7</v>
      </c>
      <c r="J11" s="178"/>
    </row>
    <row r="12" spans="1:13" ht="31.8" thickBot="1" x14ac:dyDescent="0.35">
      <c r="A12" s="51"/>
      <c r="B12" s="101" t="s">
        <v>81</v>
      </c>
      <c r="C12" s="97"/>
      <c r="D12" s="103" t="s">
        <v>35</v>
      </c>
      <c r="E12" s="84" t="s">
        <v>35</v>
      </c>
      <c r="F12" s="84" t="s">
        <v>35</v>
      </c>
      <c r="G12" s="85" t="s">
        <v>93</v>
      </c>
      <c r="H12" s="43" t="s">
        <v>35</v>
      </c>
      <c r="I12" s="43">
        <v>2</v>
      </c>
      <c r="J12" s="178"/>
    </row>
    <row r="13" spans="1:13" ht="15" thickBot="1" x14ac:dyDescent="0.35">
      <c r="A13" s="49"/>
      <c r="H13" s="44"/>
    </row>
    <row r="14" spans="1:13" ht="26.4" thickBot="1" x14ac:dyDescent="0.35">
      <c r="A14" s="49"/>
      <c r="B14" s="54" t="s">
        <v>3</v>
      </c>
      <c r="C14" s="45" t="str">
        <f ca="1">HLOOKUP(MID(B$1,6,25),Tables!$M$5:$AC$100,88,FALSE)</f>
        <v/>
      </c>
      <c r="J14" s="46"/>
      <c r="K14" s="46"/>
      <c r="L14" s="46"/>
      <c r="M14" s="46"/>
    </row>
    <row r="15" spans="1:13" ht="15.75" customHeight="1" thickBot="1" x14ac:dyDescent="0.35">
      <c r="A15" s="49"/>
      <c r="H15" s="259" t="s">
        <v>22</v>
      </c>
      <c r="I15" s="260"/>
    </row>
    <row r="16" spans="1:13" ht="15" customHeight="1" x14ac:dyDescent="0.3">
      <c r="B16" s="268" t="s">
        <v>47</v>
      </c>
      <c r="C16" s="269"/>
      <c r="H16" s="261"/>
      <c r="I16" s="262"/>
    </row>
    <row r="17" spans="1:9" ht="15" customHeight="1" x14ac:dyDescent="0.3">
      <c r="B17" s="270"/>
      <c r="C17" s="271"/>
      <c r="H17" s="261"/>
      <c r="I17" s="262"/>
    </row>
    <row r="18" spans="1:9" ht="15.75" customHeight="1" thickBot="1" x14ac:dyDescent="0.35">
      <c r="A18" s="49"/>
      <c r="B18" s="272"/>
      <c r="C18" s="273"/>
      <c r="H18" s="263"/>
      <c r="I18" s="264"/>
    </row>
    <row r="19" spans="1:9" ht="23.4" x14ac:dyDescent="0.3">
      <c r="D19" s="24"/>
      <c r="E19" s="24"/>
    </row>
  </sheetData>
  <sheetProtection algorithmName="SHA-512" hashValue="JIQPym6u5j3KE0e/CNTFvqOe01aMqIOdpYaa+B/PgqlBxhWDN7u3rten70hklKYZURh2rBpHa/FBmMSoBFX0dg==" saltValue="ILMSXrlh1jn1X6ch0QSDDA==" spinCount="100000" sheet="1" objects="1" scenarios="1"/>
  <protectedRanges>
    <protectedRange sqref="C3:C6" name="Range1_2"/>
    <protectedRange sqref="C7:C12" name="Range1_2_1"/>
  </protectedRanges>
  <mergeCells count="3">
    <mergeCell ref="D1:H1"/>
    <mergeCell ref="B16:C18"/>
    <mergeCell ref="H15:I18"/>
  </mergeCells>
  <conditionalFormatting sqref="C14">
    <cfRule type="containsText" dxfId="51" priority="1" operator="containsText" text="T">
      <formula>NOT(ISERROR(SEARCH("T",C14)))</formula>
    </cfRule>
    <cfRule type="containsText" dxfId="50" priority="2" operator="containsText" text="M">
      <formula>NOT(ISERROR(SEARCH("M",C14)))</formula>
    </cfRule>
    <cfRule type="containsText" dxfId="49" priority="3" operator="containsText" text="S">
      <formula>NOT(ISERROR(SEARCH("S",C14)))</formula>
    </cfRule>
    <cfRule type="containsText" dxfId="48" priority="4" operator="containsText" text="N">
      <formula>NOT(ISERROR(SEARCH("N",C14)))</formula>
    </cfRule>
  </conditionalFormatting>
  <dataValidations count="1">
    <dataValidation type="list" allowBlank="1" showInputMessage="1" showErrorMessage="1" sqref="C3:C12">
      <formula1>"T,M,S,N"</formula1>
    </dataValidation>
  </dataValidations>
  <hyperlinks>
    <hyperlink ref="H15:I18" location="Overview!A1" display="Click here to go back to the overview pag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EDAFF"/>
  </sheetPr>
  <dimension ref="A1:K16"/>
  <sheetViews>
    <sheetView showRowColHeaders="0" zoomScaleNormal="100" workbookViewId="0"/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5" width="9.6640625" style="26" customWidth="1"/>
    <col min="6" max="6" width="11.6640625" style="26" customWidth="1"/>
    <col min="7" max="8" width="14.6640625" style="26" customWidth="1"/>
    <col min="9" max="16384" width="9.109375" style="26"/>
  </cols>
  <sheetData>
    <row r="1" spans="1:11" ht="37.5" customHeight="1" thickBot="1" x14ac:dyDescent="0.35">
      <c r="A1" s="50"/>
      <c r="B1" s="25" t="s">
        <v>94</v>
      </c>
      <c r="D1" s="265" t="s">
        <v>24</v>
      </c>
      <c r="E1" s="266"/>
      <c r="F1" s="267"/>
      <c r="G1" s="53"/>
      <c r="H1" s="176"/>
    </row>
    <row r="2" spans="1:11" ht="21.6" thickBot="1" x14ac:dyDescent="0.45">
      <c r="A2" s="49"/>
      <c r="B2" s="86" t="s">
        <v>25</v>
      </c>
      <c r="C2" s="94" t="s">
        <v>26</v>
      </c>
      <c r="D2" s="79" t="s">
        <v>27</v>
      </c>
      <c r="E2" s="80" t="s">
        <v>28</v>
      </c>
      <c r="F2" s="32" t="s">
        <v>30</v>
      </c>
      <c r="G2" s="33" t="s">
        <v>31</v>
      </c>
      <c r="H2" s="177"/>
    </row>
    <row r="3" spans="1:11" ht="31.5" customHeight="1" x14ac:dyDescent="0.3">
      <c r="A3" s="51"/>
      <c r="B3" s="98" t="s">
        <v>95</v>
      </c>
      <c r="C3" s="95"/>
      <c r="D3" s="115" t="s">
        <v>102</v>
      </c>
      <c r="E3" s="116" t="s">
        <v>103</v>
      </c>
      <c r="F3" s="105" t="s">
        <v>284</v>
      </c>
      <c r="G3" s="35" t="s">
        <v>35</v>
      </c>
      <c r="H3" s="178"/>
    </row>
    <row r="4" spans="1:11" ht="31.2" x14ac:dyDescent="0.3">
      <c r="A4" s="51"/>
      <c r="B4" s="100" t="s">
        <v>96</v>
      </c>
      <c r="C4" s="96"/>
      <c r="D4" s="93" t="s">
        <v>104</v>
      </c>
      <c r="E4" s="39" t="s">
        <v>105</v>
      </c>
      <c r="F4" s="41" t="s">
        <v>35</v>
      </c>
      <c r="G4" s="36">
        <v>1</v>
      </c>
      <c r="H4" s="178"/>
    </row>
    <row r="5" spans="1:11" ht="31.2" x14ac:dyDescent="0.3">
      <c r="A5" s="51"/>
      <c r="B5" s="100" t="s">
        <v>97</v>
      </c>
      <c r="C5" s="96"/>
      <c r="D5" s="93" t="s">
        <v>105</v>
      </c>
      <c r="E5" s="39" t="s">
        <v>106</v>
      </c>
      <c r="F5" s="41" t="s">
        <v>285</v>
      </c>
      <c r="G5" s="36">
        <v>2</v>
      </c>
      <c r="H5" s="178"/>
    </row>
    <row r="6" spans="1:11" ht="25.8" x14ac:dyDescent="0.3">
      <c r="A6" s="51"/>
      <c r="B6" s="100" t="s">
        <v>98</v>
      </c>
      <c r="C6" s="96"/>
      <c r="D6" s="93" t="s">
        <v>35</v>
      </c>
      <c r="E6" s="39" t="s">
        <v>35</v>
      </c>
      <c r="F6" s="36" t="s">
        <v>35</v>
      </c>
      <c r="G6" s="36">
        <v>3</v>
      </c>
      <c r="H6" s="178"/>
    </row>
    <row r="7" spans="1:11" ht="31.5" customHeight="1" x14ac:dyDescent="0.3">
      <c r="A7" s="51"/>
      <c r="B7" s="100" t="s">
        <v>99</v>
      </c>
      <c r="C7" s="96"/>
      <c r="D7" s="93" t="s">
        <v>35</v>
      </c>
      <c r="E7" s="39" t="s">
        <v>35</v>
      </c>
      <c r="F7" s="36" t="s">
        <v>35</v>
      </c>
      <c r="G7" s="36">
        <v>4</v>
      </c>
      <c r="H7" s="178"/>
    </row>
    <row r="8" spans="1:11" ht="31.2" x14ac:dyDescent="0.3">
      <c r="A8" s="51"/>
      <c r="B8" s="100" t="s">
        <v>100</v>
      </c>
      <c r="C8" s="96"/>
      <c r="D8" s="93" t="s">
        <v>106</v>
      </c>
      <c r="E8" s="39" t="s">
        <v>107</v>
      </c>
      <c r="F8" s="41" t="s">
        <v>286</v>
      </c>
      <c r="G8" s="36">
        <v>5</v>
      </c>
      <c r="H8" s="178"/>
    </row>
    <row r="9" spans="1:11" ht="31.8" thickBot="1" x14ac:dyDescent="0.35">
      <c r="A9" s="51"/>
      <c r="B9" s="101" t="s">
        <v>101</v>
      </c>
      <c r="C9" s="97"/>
      <c r="D9" s="103" t="s">
        <v>108</v>
      </c>
      <c r="E9" s="84" t="s">
        <v>35</v>
      </c>
      <c r="F9" s="87" t="s">
        <v>287</v>
      </c>
      <c r="G9" s="43">
        <v>5</v>
      </c>
      <c r="H9" s="178"/>
    </row>
    <row r="10" spans="1:11" ht="15" thickBot="1" x14ac:dyDescent="0.35">
      <c r="A10" s="49"/>
      <c r="F10" s="44"/>
    </row>
    <row r="11" spans="1:11" ht="26.4" thickBot="1" x14ac:dyDescent="0.35">
      <c r="A11" s="49"/>
      <c r="B11" s="54" t="s">
        <v>3</v>
      </c>
      <c r="C11" s="45" t="str">
        <f ca="1">HLOOKUP(MID(B$1,6,25),Tables!$M$5:$AC$100,88,FALSE)</f>
        <v/>
      </c>
      <c r="H11" s="46"/>
      <c r="I11" s="46"/>
      <c r="J11" s="46"/>
      <c r="K11" s="46"/>
    </row>
    <row r="12" spans="1:11" ht="15.75" customHeight="1" thickBot="1" x14ac:dyDescent="0.35">
      <c r="A12" s="49"/>
      <c r="F12" s="259" t="s">
        <v>22</v>
      </c>
      <c r="G12" s="260"/>
    </row>
    <row r="13" spans="1:11" ht="15" customHeight="1" x14ac:dyDescent="0.3">
      <c r="B13" s="268" t="s">
        <v>47</v>
      </c>
      <c r="C13" s="269"/>
      <c r="F13" s="261"/>
      <c r="G13" s="262"/>
    </row>
    <row r="14" spans="1:11" ht="15" customHeight="1" x14ac:dyDescent="0.3">
      <c r="B14" s="270"/>
      <c r="C14" s="271"/>
      <c r="F14" s="261"/>
      <c r="G14" s="262"/>
    </row>
    <row r="15" spans="1:11" ht="15.75" customHeight="1" thickBot="1" x14ac:dyDescent="0.35">
      <c r="A15" s="49"/>
      <c r="B15" s="272"/>
      <c r="C15" s="273"/>
      <c r="F15" s="263"/>
      <c r="G15" s="264"/>
    </row>
    <row r="16" spans="1:11" ht="23.4" x14ac:dyDescent="0.3">
      <c r="D16" s="24"/>
      <c r="E16" s="24"/>
    </row>
  </sheetData>
  <sheetProtection algorithmName="SHA-512" hashValue="9R91FEnKHaaMAppsjxY8EVrj61LRZT4QEGLerIHpU54Du6GJBz1bOEgNsj2yuPx2xPymnlaJ+yaSN7yYZROQcw==" saltValue="gmdKlGr5EVKWw9wgsuteLg==" spinCount="100000" sheet="1" objects="1" scenarios="1"/>
  <protectedRanges>
    <protectedRange sqref="C3:C6" name="Range1_2"/>
    <protectedRange sqref="C7:C9" name="Range1_2_1"/>
  </protectedRanges>
  <mergeCells count="3">
    <mergeCell ref="D1:F1"/>
    <mergeCell ref="B13:C15"/>
    <mergeCell ref="F12:G15"/>
  </mergeCells>
  <conditionalFormatting sqref="C11">
    <cfRule type="containsText" dxfId="47" priority="1" operator="containsText" text="T">
      <formula>NOT(ISERROR(SEARCH("T",C11)))</formula>
    </cfRule>
    <cfRule type="containsText" dxfId="46" priority="2" operator="containsText" text="M">
      <formula>NOT(ISERROR(SEARCH("M",C11)))</formula>
    </cfRule>
    <cfRule type="containsText" dxfId="45" priority="3" operator="containsText" text="S">
      <formula>NOT(ISERROR(SEARCH("S",C11)))</formula>
    </cfRule>
    <cfRule type="containsText" dxfId="44" priority="4" operator="containsText" text="N">
      <formula>NOT(ISERROR(SEARCH("N",C11)))</formula>
    </cfRule>
  </conditionalFormatting>
  <dataValidations count="1">
    <dataValidation type="list" allowBlank="1" showInputMessage="1" showErrorMessage="1" sqref="C3:C9">
      <formula1>"T,M,S,N"</formula1>
    </dataValidation>
  </dataValidations>
  <hyperlinks>
    <hyperlink ref="F12:G15" location="Overview!A1" display="Click here to go back to the overview page"/>
  </hyperlinks>
  <pageMargins left="0.7" right="0.7" top="0.75" bottom="0.75" header="0.3" footer="0.3"/>
  <pageSetup paperSize="9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575"/>
  </sheetPr>
  <dimension ref="A1:K14"/>
  <sheetViews>
    <sheetView showRowColHeaders="0" zoomScaleNormal="100" workbookViewId="0"/>
  </sheetViews>
  <sheetFormatPr defaultColWidth="9.109375" defaultRowHeight="14.4" x14ac:dyDescent="0.3"/>
  <cols>
    <col min="1" max="1" width="14.88671875" style="44" customWidth="1"/>
    <col min="2" max="2" width="50.6640625" style="26" customWidth="1"/>
    <col min="3" max="3" width="11.5546875" style="26" bestFit="1" customWidth="1"/>
    <col min="4" max="5" width="9.6640625" style="26" customWidth="1"/>
    <col min="6" max="6" width="11.6640625" style="26" customWidth="1"/>
    <col min="7" max="8" width="14.6640625" style="26" customWidth="1"/>
    <col min="9" max="16384" width="9.109375" style="26"/>
  </cols>
  <sheetData>
    <row r="1" spans="1:11" ht="37.5" customHeight="1" thickBot="1" x14ac:dyDescent="0.35">
      <c r="A1" s="50"/>
      <c r="B1" s="58" t="s">
        <v>228</v>
      </c>
      <c r="D1" s="265" t="s">
        <v>24</v>
      </c>
      <c r="E1" s="266"/>
      <c r="F1" s="267"/>
      <c r="G1" s="53"/>
      <c r="H1" s="176"/>
    </row>
    <row r="2" spans="1:11" ht="21.6" thickBot="1" x14ac:dyDescent="0.45">
      <c r="A2" s="49"/>
      <c r="B2" s="73" t="s">
        <v>25</v>
      </c>
      <c r="C2" s="94" t="s">
        <v>26</v>
      </c>
      <c r="D2" s="60" t="s">
        <v>27</v>
      </c>
      <c r="E2" s="62" t="s">
        <v>28</v>
      </c>
      <c r="F2" s="32" t="s">
        <v>30</v>
      </c>
      <c r="G2" s="33" t="s">
        <v>31</v>
      </c>
      <c r="H2" s="177"/>
    </row>
    <row r="3" spans="1:11" ht="31.5" customHeight="1" x14ac:dyDescent="0.3">
      <c r="A3" s="51"/>
      <c r="B3" s="74" t="s">
        <v>229</v>
      </c>
      <c r="C3" s="95"/>
      <c r="D3" s="63" t="s">
        <v>234</v>
      </c>
      <c r="E3" s="64" t="s">
        <v>35</v>
      </c>
      <c r="F3" s="35" t="s">
        <v>35</v>
      </c>
      <c r="G3" s="35">
        <v>1</v>
      </c>
      <c r="H3" s="178"/>
    </row>
    <row r="4" spans="1:11" ht="31.2" x14ac:dyDescent="0.3">
      <c r="A4" s="51"/>
      <c r="B4" s="76" t="s">
        <v>230</v>
      </c>
      <c r="C4" s="96"/>
      <c r="D4" s="117" t="s">
        <v>235</v>
      </c>
      <c r="E4" s="119" t="s">
        <v>236</v>
      </c>
      <c r="F4" s="41" t="s">
        <v>279</v>
      </c>
      <c r="G4" s="36">
        <v>2</v>
      </c>
      <c r="H4" s="178"/>
    </row>
    <row r="5" spans="1:11" ht="25.8" x14ac:dyDescent="0.3">
      <c r="A5" s="51"/>
      <c r="B5" s="76" t="s">
        <v>231</v>
      </c>
      <c r="C5" s="96"/>
      <c r="D5" s="117" t="s">
        <v>237</v>
      </c>
      <c r="E5" s="119" t="s">
        <v>35</v>
      </c>
      <c r="F5" s="41" t="s">
        <v>280</v>
      </c>
      <c r="G5" s="36">
        <v>3</v>
      </c>
      <c r="H5" s="178"/>
    </row>
    <row r="6" spans="1:11" ht="25.8" x14ac:dyDescent="0.3">
      <c r="A6" s="51"/>
      <c r="B6" s="76" t="s">
        <v>232</v>
      </c>
      <c r="C6" s="96"/>
      <c r="D6" s="117" t="s">
        <v>235</v>
      </c>
      <c r="E6" s="119" t="s">
        <v>236</v>
      </c>
      <c r="F6" s="41" t="s">
        <v>279</v>
      </c>
      <c r="G6" s="36">
        <v>4</v>
      </c>
      <c r="H6" s="178"/>
    </row>
    <row r="7" spans="1:11" ht="31.5" customHeight="1" thickBot="1" x14ac:dyDescent="0.35">
      <c r="A7" s="51"/>
      <c r="B7" s="77" t="s">
        <v>233</v>
      </c>
      <c r="C7" s="97"/>
      <c r="D7" s="120" t="s">
        <v>238</v>
      </c>
      <c r="E7" s="122" t="s">
        <v>35</v>
      </c>
      <c r="F7" s="43" t="s">
        <v>35</v>
      </c>
      <c r="G7" s="43">
        <v>5</v>
      </c>
      <c r="H7" s="178"/>
    </row>
    <row r="8" spans="1:11" ht="15" thickBot="1" x14ac:dyDescent="0.35">
      <c r="A8" s="49"/>
      <c r="F8" s="44"/>
    </row>
    <row r="9" spans="1:11" ht="26.4" thickBot="1" x14ac:dyDescent="0.35">
      <c r="A9" s="49"/>
      <c r="B9" s="54" t="s">
        <v>3</v>
      </c>
      <c r="C9" s="45" t="str">
        <f ca="1">HLOOKUP(MID(B$1,6,25),Tables!$M$5:$AC$100,88,FALSE)</f>
        <v/>
      </c>
      <c r="H9" s="46"/>
      <c r="I9" s="46"/>
      <c r="J9" s="46"/>
      <c r="K9" s="46"/>
    </row>
    <row r="10" spans="1:11" ht="15.75" customHeight="1" thickBot="1" x14ac:dyDescent="0.35">
      <c r="A10" s="49"/>
      <c r="F10" s="259" t="s">
        <v>22</v>
      </c>
      <c r="G10" s="260"/>
    </row>
    <row r="11" spans="1:11" ht="15" customHeight="1" x14ac:dyDescent="0.3">
      <c r="B11" s="268" t="s">
        <v>47</v>
      </c>
      <c r="C11" s="269"/>
      <c r="F11" s="261"/>
      <c r="G11" s="262"/>
    </row>
    <row r="12" spans="1:11" ht="15" customHeight="1" x14ac:dyDescent="0.3">
      <c r="B12" s="270"/>
      <c r="C12" s="271"/>
      <c r="F12" s="261"/>
      <c r="G12" s="262"/>
    </row>
    <row r="13" spans="1:11" ht="15.75" customHeight="1" thickBot="1" x14ac:dyDescent="0.35">
      <c r="A13" s="49"/>
      <c r="B13" s="272"/>
      <c r="C13" s="273"/>
      <c r="F13" s="263"/>
      <c r="G13" s="264"/>
    </row>
    <row r="14" spans="1:11" ht="23.4" x14ac:dyDescent="0.3">
      <c r="D14" s="24"/>
      <c r="E14" s="24"/>
    </row>
  </sheetData>
  <sheetProtection algorithmName="SHA-512" hashValue="uDW7NttcjaGUL/uggrAu00gV7E5SrETqopKL3IFU75MJS8YruQ9UchubSy4iMG4Y0Bb4gNorQ2YaoZLEY8QWCQ==" saltValue="tcFsaWG4WAent7YmshE2Ww==" spinCount="100000" sheet="1" objects="1" scenarios="1"/>
  <protectedRanges>
    <protectedRange sqref="C3:C6" name="Range1_2"/>
    <protectedRange sqref="C7" name="Range1_2_1"/>
    <protectedRange sqref="D3:D7" name="Range1_1_1"/>
  </protectedRanges>
  <mergeCells count="3">
    <mergeCell ref="D1:F1"/>
    <mergeCell ref="B11:C13"/>
    <mergeCell ref="F10:G13"/>
  </mergeCells>
  <conditionalFormatting sqref="C9">
    <cfRule type="containsText" dxfId="43" priority="1" operator="containsText" text="T">
      <formula>NOT(ISERROR(SEARCH("T",C9)))</formula>
    </cfRule>
    <cfRule type="containsText" dxfId="42" priority="2" operator="containsText" text="M">
      <formula>NOT(ISERROR(SEARCH("M",C9)))</formula>
    </cfRule>
    <cfRule type="containsText" dxfId="41" priority="3" operator="containsText" text="S">
      <formula>NOT(ISERROR(SEARCH("S",C9)))</formula>
    </cfRule>
    <cfRule type="containsText" dxfId="40" priority="4" operator="containsText" text="N">
      <formula>NOT(ISERROR(SEARCH("N",C9)))</formula>
    </cfRule>
  </conditionalFormatting>
  <dataValidations count="1">
    <dataValidation type="list" allowBlank="1" showInputMessage="1" showErrorMessage="1" sqref="C3:C7">
      <formula1>"T,M,S,N"</formula1>
    </dataValidation>
  </dataValidations>
  <hyperlinks>
    <hyperlink ref="F10:G13" location="Overview!A1" display="Click here to go back to the overview pag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Overview</vt:lpstr>
      <vt:lpstr>Areas for improvement</vt:lpstr>
      <vt:lpstr>Written Calculations</vt:lpstr>
      <vt:lpstr>Negative Numbers</vt:lpstr>
      <vt:lpstr>Using a Calculator</vt:lpstr>
      <vt:lpstr>Averages &amp; Range</vt:lpstr>
      <vt:lpstr>Fractions</vt:lpstr>
      <vt:lpstr>Algebra</vt:lpstr>
      <vt:lpstr>Transformations</vt:lpstr>
      <vt:lpstr>Ratio &amp; Proportion</vt:lpstr>
      <vt:lpstr>Solving Equations</vt:lpstr>
      <vt:lpstr>Angles</vt:lpstr>
      <vt:lpstr>Percentages</vt:lpstr>
      <vt:lpstr>Area &amp; Perimeter</vt:lpstr>
      <vt:lpstr>Probability</vt:lpstr>
      <vt:lpstr>Straight Line Graphs</vt:lpstr>
      <vt:lpstr>Logic</vt:lpstr>
      <vt:lpstr>2D &amp; 3D Shapes</vt:lpstr>
      <vt:lpstr>Handling Data</vt:lpstr>
      <vt:lpstr>Tables</vt:lpstr>
      <vt:lpstr>TMSN</vt:lpstr>
    </vt:vector>
  </TitlesOfParts>
  <Company>BGS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Adams</dc:creator>
  <cp:lastModifiedBy>Steven Murphy</cp:lastModifiedBy>
  <dcterms:created xsi:type="dcterms:W3CDTF">2017-07-03T16:45:23Z</dcterms:created>
  <dcterms:modified xsi:type="dcterms:W3CDTF">2021-06-14T14:05:49Z</dcterms:modified>
</cp:coreProperties>
</file>